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<sst xmlns="http://schemas.openxmlformats.org/spreadsheetml/2006/main" count="98" uniqueCount="41">
  <si>
    <t>WYSZCZEGÓLNIENIE</t>
  </si>
  <si>
    <t>narastająco</t>
  </si>
  <si>
    <t>Liczba bezrobotnych ogółem</t>
  </si>
  <si>
    <t>Powiat koniński</t>
  </si>
  <si>
    <t>Konin</t>
  </si>
  <si>
    <t xml:space="preserve">Razem </t>
  </si>
  <si>
    <t>Liczba zarejestrowanych bezrobotnych</t>
  </si>
  <si>
    <t>Wyrejestrowani ogółem</t>
  </si>
  <si>
    <t>w tym</t>
  </si>
  <si>
    <t>podjęcie pracy ogółem</t>
  </si>
  <si>
    <t>w tym praca niesubsydiowana</t>
  </si>
  <si>
    <t>Liczba bezrobotnych kobiet</t>
  </si>
  <si>
    <t>Liczba bezrobotnych                                                         z prawem do zasiłku</t>
  </si>
  <si>
    <t>Bezrobotni w okresie do                                                                       12 miesięcy od dnia ukończenia nauki</t>
  </si>
  <si>
    <t>Bezrobotni zamieszkali                                                              na wsi</t>
  </si>
  <si>
    <t xml:space="preserve">LICZBA I STRUKTURA OSÓB BEZROBOTNYCH                                                                                                                                  </t>
  </si>
  <si>
    <t>Bezrobotni do 25 roku życia</t>
  </si>
  <si>
    <t>Bezrobotni powyżej 50 roku życia</t>
  </si>
  <si>
    <t>Długotrwale bezrobotni</t>
  </si>
  <si>
    <t>Bezrobotni bez kwalifikacji zawodowych</t>
  </si>
  <si>
    <t>Bezrobotni bez doświadczenia zawodowego</t>
  </si>
  <si>
    <t>Niepełnosprawni bezrobotni</t>
  </si>
  <si>
    <t>Wolne miejsca pracy i miejsca aktywizacji zawodowej</t>
  </si>
  <si>
    <t xml:space="preserve">w tym dotyczące pracy subsydiowanej </t>
  </si>
  <si>
    <r>
      <t>Stopa bezrobocia</t>
    </r>
    <r>
      <rPr>
        <b/>
        <sz val="9"/>
        <color indexed="10"/>
        <rFont val="Times New Roman CE"/>
        <family val="0"/>
      </rPr>
      <t>*</t>
    </r>
  </si>
  <si>
    <t>Wzrost lub spadek                                      w stosunku do poprzedniego miesiąca  (roku)</t>
  </si>
  <si>
    <t>I'21</t>
  </si>
  <si>
    <t>II'21</t>
  </si>
  <si>
    <t>III'21</t>
  </si>
  <si>
    <t>Bezrobotni do 30 roku życia</t>
  </si>
  <si>
    <t xml:space="preserve">w tym </t>
  </si>
  <si>
    <t>IV'21</t>
  </si>
  <si>
    <t>V'21</t>
  </si>
  <si>
    <t>VI'21</t>
  </si>
  <si>
    <t>VII'21</t>
  </si>
  <si>
    <t>VIII'21</t>
  </si>
  <si>
    <t>IX'21</t>
  </si>
  <si>
    <t>* Stopa bezrobocia po weryfikacji dokonanej przez GUS w pażdzierniku 2021r. (korekta od XII 2020 r. do VIII 2021 r.)</t>
  </si>
  <si>
    <t>X'21</t>
  </si>
  <si>
    <t>XI'21</t>
  </si>
  <si>
    <t>XII'21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</si>
</sst>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45">
    <font>
      <sz val="10"/>
      <name val="Arial CE"/>
      <family val="0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9"/>
      <color indexed="57"/>
      <name val="Times New Roman CE"/>
      <family val="1"/>
    </font>
    <font>
      <b/>
      <sz val="9"/>
      <color indexed="12"/>
      <name val="Times New Roman CE"/>
      <family val="1"/>
    </font>
    <font>
      <sz val="10"/>
      <name val="Times New Roman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3" fontId="2" fillId="0" borderId="1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33" borderId="2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wrapText="1" shrinkToFi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26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49" fontId="2" fillId="0" borderId="28" xfId="0" applyNumberFormat="1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90" zoomScaleNormal="90" zoomScalePageLayoutView="0" workbookViewId="0" topLeftCell="A1">
      <selection activeCell="Y16" sqref="Y16:Z16"/>
    </sheetView>
  </sheetViews>
  <sheetFormatPr defaultColWidth="9.00390625" defaultRowHeight="12.75"/>
  <cols>
    <col min="2" max="2" width="11.125" style="0" customWidth="1"/>
    <col min="3" max="3" width="14.75390625" style="0" bestFit="1" customWidth="1"/>
    <col min="4" max="5" width="6.25390625" style="0" customWidth="1"/>
    <col min="6" max="6" width="6.375" style="0" customWidth="1"/>
    <col min="7" max="19" width="6.25390625" style="0" customWidth="1"/>
    <col min="20" max="20" width="10.625" style="0" bestFit="1" customWidth="1"/>
  </cols>
  <sheetData>
    <row r="1" spans="1:20" s="34" customFormat="1" ht="15.75" customHeight="1">
      <c r="A1" s="44" t="s">
        <v>15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3" ht="26.25" customHeight="1" thickBot="1">
      <c r="A2" s="1"/>
      <c r="B2" s="1"/>
      <c r="C2" s="1"/>
    </row>
    <row r="3" spans="1:20" ht="16.5" customHeight="1" thickBot="1">
      <c r="A3" s="78" t="s">
        <v>0</v>
      </c>
      <c r="B3" s="79"/>
      <c r="C3" s="79"/>
      <c r="D3" s="2">
        <v>2017</v>
      </c>
      <c r="E3" s="2">
        <v>2018</v>
      </c>
      <c r="F3" s="2">
        <v>2019</v>
      </c>
      <c r="G3" s="2">
        <v>2020</v>
      </c>
      <c r="H3" s="2" t="s">
        <v>26</v>
      </c>
      <c r="I3" s="2" t="s">
        <v>27</v>
      </c>
      <c r="J3" s="2" t="s">
        <v>28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38</v>
      </c>
      <c r="R3" s="2" t="s">
        <v>39</v>
      </c>
      <c r="S3" s="2" t="s">
        <v>40</v>
      </c>
      <c r="T3" s="2" t="s">
        <v>1</v>
      </c>
    </row>
    <row r="4" spans="1:20" ht="12.75">
      <c r="A4" s="48" t="s">
        <v>2</v>
      </c>
      <c r="B4" s="49"/>
      <c r="C4" s="11" t="s">
        <v>3</v>
      </c>
      <c r="D4" s="24">
        <v>5038</v>
      </c>
      <c r="E4" s="24">
        <v>3935</v>
      </c>
      <c r="F4" s="24">
        <v>3796</v>
      </c>
      <c r="G4" s="24">
        <v>4372</v>
      </c>
      <c r="H4" s="24">
        <v>4605</v>
      </c>
      <c r="I4" s="24">
        <v>4710</v>
      </c>
      <c r="J4" s="24">
        <v>4577</v>
      </c>
      <c r="K4" s="24">
        <v>4396</v>
      </c>
      <c r="L4" s="24">
        <v>4263</v>
      </c>
      <c r="M4" s="24">
        <v>4140</v>
      </c>
      <c r="N4" s="24">
        <v>4026</v>
      </c>
      <c r="O4" s="24">
        <v>3980</v>
      </c>
      <c r="P4" s="24">
        <v>3921</v>
      </c>
      <c r="Q4" s="24">
        <v>3786</v>
      </c>
      <c r="R4" s="24">
        <v>3682</v>
      </c>
      <c r="S4" s="24">
        <v>3712</v>
      </c>
      <c r="T4" s="14"/>
    </row>
    <row r="5" spans="1:20" ht="12.75">
      <c r="A5" s="48"/>
      <c r="B5" s="49"/>
      <c r="C5" s="4" t="s">
        <v>4</v>
      </c>
      <c r="D5" s="25">
        <v>2665</v>
      </c>
      <c r="E5" s="25">
        <v>2225</v>
      </c>
      <c r="F5" s="25">
        <v>1972</v>
      </c>
      <c r="G5" s="25">
        <v>2496</v>
      </c>
      <c r="H5" s="25">
        <v>2637</v>
      </c>
      <c r="I5" s="25">
        <v>2726</v>
      </c>
      <c r="J5" s="25">
        <v>2627</v>
      </c>
      <c r="K5" s="25">
        <v>2581</v>
      </c>
      <c r="L5" s="25">
        <v>2519</v>
      </c>
      <c r="M5" s="25">
        <v>2458</v>
      </c>
      <c r="N5" s="25">
        <v>2381</v>
      </c>
      <c r="O5" s="25">
        <v>2392</v>
      </c>
      <c r="P5" s="25">
        <v>2320</v>
      </c>
      <c r="Q5" s="25">
        <v>2288</v>
      </c>
      <c r="R5" s="25">
        <v>2174</v>
      </c>
      <c r="S5" s="25">
        <v>2103</v>
      </c>
      <c r="T5" s="15"/>
    </row>
    <row r="6" spans="1:22" ht="13.5" thickBot="1">
      <c r="A6" s="50"/>
      <c r="B6" s="51"/>
      <c r="C6" s="5" t="s">
        <v>5</v>
      </c>
      <c r="D6" s="8">
        <f>SUM(D4:D5)</f>
        <v>7703</v>
      </c>
      <c r="E6" s="8">
        <f aca="true" t="shared" si="0" ref="E6:J6">SUM(E4:E5)</f>
        <v>6160</v>
      </c>
      <c r="F6" s="8">
        <f t="shared" si="0"/>
        <v>5768</v>
      </c>
      <c r="G6" s="8">
        <f t="shared" si="0"/>
        <v>6868</v>
      </c>
      <c r="H6" s="8">
        <f t="shared" si="0"/>
        <v>7242</v>
      </c>
      <c r="I6" s="8">
        <f t="shared" si="0"/>
        <v>7436</v>
      </c>
      <c r="J6" s="8">
        <f t="shared" si="0"/>
        <v>7204</v>
      </c>
      <c r="K6" s="8">
        <f aca="true" t="shared" si="1" ref="K6:P6">SUM(K4:K5)</f>
        <v>6977</v>
      </c>
      <c r="L6" s="8">
        <f t="shared" si="1"/>
        <v>6782</v>
      </c>
      <c r="M6" s="8">
        <f t="shared" si="1"/>
        <v>6598</v>
      </c>
      <c r="N6" s="8">
        <f t="shared" si="1"/>
        <v>6407</v>
      </c>
      <c r="O6" s="8">
        <f t="shared" si="1"/>
        <v>6372</v>
      </c>
      <c r="P6" s="8">
        <f t="shared" si="1"/>
        <v>6241</v>
      </c>
      <c r="Q6" s="8">
        <f>SUM(Q4:Q5)</f>
        <v>6074</v>
      </c>
      <c r="R6" s="8">
        <f>SUM(R4:R5)</f>
        <v>5856</v>
      </c>
      <c r="S6" s="8">
        <f>SUM(S4:S5)</f>
        <v>5815</v>
      </c>
      <c r="T6" s="16"/>
      <c r="V6" s="35"/>
    </row>
    <row r="7" spans="1:20" ht="12.75">
      <c r="A7" s="46" t="s">
        <v>25</v>
      </c>
      <c r="B7" s="47"/>
      <c r="C7" s="3" t="s">
        <v>3</v>
      </c>
      <c r="D7" s="27" t="str">
        <f>"-"&amp;"1523"</f>
        <v>-1523</v>
      </c>
      <c r="E7" s="27" t="str">
        <f>"-"&amp;"1103"</f>
        <v>-1103</v>
      </c>
      <c r="F7" s="27" t="str">
        <f>"-"&amp;"139"</f>
        <v>-139</v>
      </c>
      <c r="G7" s="27" t="str">
        <f>"+"&amp;"576"</f>
        <v>+576</v>
      </c>
      <c r="H7" s="27" t="str">
        <f aca="true" t="shared" si="2" ref="H7:S9">IF(H4-G4&gt;0,"+"&amp;H4-G4,IF(H4-G4=0,0,H4-G4))</f>
        <v>+233</v>
      </c>
      <c r="I7" s="27" t="str">
        <f t="shared" si="2"/>
        <v>+105</v>
      </c>
      <c r="J7" s="27">
        <f t="shared" si="2"/>
        <v>-133</v>
      </c>
      <c r="K7" s="27">
        <f t="shared" si="2"/>
        <v>-181</v>
      </c>
      <c r="L7" s="27">
        <f t="shared" si="2"/>
        <v>-133</v>
      </c>
      <c r="M7" s="27">
        <f t="shared" si="2"/>
        <v>-123</v>
      </c>
      <c r="N7" s="27">
        <f t="shared" si="2"/>
        <v>-114</v>
      </c>
      <c r="O7" s="27">
        <f t="shared" si="2"/>
        <v>-46</v>
      </c>
      <c r="P7" s="27">
        <f t="shared" si="2"/>
        <v>-59</v>
      </c>
      <c r="Q7" s="27">
        <f t="shared" si="2"/>
        <v>-135</v>
      </c>
      <c r="R7" s="27">
        <f t="shared" si="2"/>
        <v>-104</v>
      </c>
      <c r="S7" s="27" t="str">
        <f t="shared" si="2"/>
        <v>+30</v>
      </c>
      <c r="T7" s="17"/>
    </row>
    <row r="8" spans="1:20" ht="12.75">
      <c r="A8" s="48"/>
      <c r="B8" s="49"/>
      <c r="C8" s="4" t="s">
        <v>4</v>
      </c>
      <c r="D8" s="28" t="str">
        <f>"-"&amp;"977"</f>
        <v>-977</v>
      </c>
      <c r="E8" s="28" t="str">
        <f>"-"&amp;"440"</f>
        <v>-440</v>
      </c>
      <c r="F8" s="28" t="str">
        <f>"-"&amp;"253"</f>
        <v>-253</v>
      </c>
      <c r="G8" s="28" t="str">
        <f>"+"&amp;"524"</f>
        <v>+524</v>
      </c>
      <c r="H8" s="28" t="str">
        <f t="shared" si="2"/>
        <v>+141</v>
      </c>
      <c r="I8" s="28" t="str">
        <f t="shared" si="2"/>
        <v>+89</v>
      </c>
      <c r="J8" s="28">
        <f t="shared" si="2"/>
        <v>-99</v>
      </c>
      <c r="K8" s="28">
        <f t="shared" si="2"/>
        <v>-46</v>
      </c>
      <c r="L8" s="28">
        <f t="shared" si="2"/>
        <v>-62</v>
      </c>
      <c r="M8" s="28">
        <f t="shared" si="2"/>
        <v>-61</v>
      </c>
      <c r="N8" s="28">
        <f t="shared" si="2"/>
        <v>-77</v>
      </c>
      <c r="O8" s="28" t="str">
        <f t="shared" si="2"/>
        <v>+11</v>
      </c>
      <c r="P8" s="28">
        <f t="shared" si="2"/>
        <v>-72</v>
      </c>
      <c r="Q8" s="28">
        <f t="shared" si="2"/>
        <v>-32</v>
      </c>
      <c r="R8" s="28">
        <f t="shared" si="2"/>
        <v>-114</v>
      </c>
      <c r="S8" s="28">
        <f t="shared" si="2"/>
        <v>-71</v>
      </c>
      <c r="T8" s="15"/>
    </row>
    <row r="9" spans="1:20" ht="19.5" customHeight="1" thickBot="1">
      <c r="A9" s="50"/>
      <c r="B9" s="51"/>
      <c r="C9" s="5" t="s">
        <v>5</v>
      </c>
      <c r="D9" s="29" t="str">
        <f>"-"&amp;"2500"</f>
        <v>-2500</v>
      </c>
      <c r="E9" s="42" t="str">
        <f>"-"&amp;"1543"</f>
        <v>-1543</v>
      </c>
      <c r="F9" s="29" t="str">
        <f>"-"&amp;"392"</f>
        <v>-392</v>
      </c>
      <c r="G9" s="29" t="str">
        <f>"+"&amp;"1100"</f>
        <v>+1100</v>
      </c>
      <c r="H9" s="29" t="str">
        <f t="shared" si="2"/>
        <v>+374</v>
      </c>
      <c r="I9" s="29" t="str">
        <f t="shared" si="2"/>
        <v>+194</v>
      </c>
      <c r="J9" s="29">
        <f t="shared" si="2"/>
        <v>-232</v>
      </c>
      <c r="K9" s="29">
        <f t="shared" si="2"/>
        <v>-227</v>
      </c>
      <c r="L9" s="29">
        <f t="shared" si="2"/>
        <v>-195</v>
      </c>
      <c r="M9" s="29">
        <f t="shared" si="2"/>
        <v>-184</v>
      </c>
      <c r="N9" s="29">
        <f t="shared" si="2"/>
        <v>-191</v>
      </c>
      <c r="O9" s="29">
        <f t="shared" si="2"/>
        <v>-35</v>
      </c>
      <c r="P9" s="29">
        <f t="shared" si="2"/>
        <v>-131</v>
      </c>
      <c r="Q9" s="29">
        <f t="shared" si="2"/>
        <v>-167</v>
      </c>
      <c r="R9" s="29">
        <f t="shared" si="2"/>
        <v>-218</v>
      </c>
      <c r="S9" s="29">
        <f t="shared" si="2"/>
        <v>-41</v>
      </c>
      <c r="T9" s="16"/>
    </row>
    <row r="10" spans="1:20" ht="12.75">
      <c r="A10" s="46" t="s">
        <v>24</v>
      </c>
      <c r="B10" s="47"/>
      <c r="C10" s="3" t="s">
        <v>3</v>
      </c>
      <c r="D10" s="32">
        <v>0.114</v>
      </c>
      <c r="E10" s="32">
        <v>0.089</v>
      </c>
      <c r="F10" s="32">
        <v>0.085</v>
      </c>
      <c r="G10" s="32">
        <v>0.097</v>
      </c>
      <c r="H10" s="32">
        <v>0.102</v>
      </c>
      <c r="I10" s="32">
        <v>0.104</v>
      </c>
      <c r="J10" s="32">
        <v>0.101</v>
      </c>
      <c r="K10" s="32">
        <v>0.097</v>
      </c>
      <c r="L10" s="32">
        <v>0.095</v>
      </c>
      <c r="M10" s="32">
        <v>0.092</v>
      </c>
      <c r="N10" s="32">
        <v>0.09</v>
      </c>
      <c r="O10" s="32">
        <v>0.089</v>
      </c>
      <c r="P10" s="32">
        <v>0.088</v>
      </c>
      <c r="Q10" s="32">
        <v>0.085</v>
      </c>
      <c r="R10" s="32">
        <v>0.083</v>
      </c>
      <c r="S10" s="32"/>
      <c r="T10" s="17"/>
    </row>
    <row r="11" spans="1:20" ht="12.75">
      <c r="A11" s="48"/>
      <c r="B11" s="49"/>
      <c r="C11" s="4" t="s">
        <v>4</v>
      </c>
      <c r="D11" s="30">
        <v>0.074</v>
      </c>
      <c r="E11" s="30">
        <v>0.062</v>
      </c>
      <c r="F11" s="30">
        <v>0.057</v>
      </c>
      <c r="G11" s="30">
        <v>0.072</v>
      </c>
      <c r="H11" s="30">
        <v>0.076</v>
      </c>
      <c r="I11" s="30">
        <v>0.078</v>
      </c>
      <c r="J11" s="30">
        <v>0.075</v>
      </c>
      <c r="K11" s="30">
        <v>0.074</v>
      </c>
      <c r="L11" s="30">
        <v>0.073</v>
      </c>
      <c r="M11" s="30">
        <v>0.071</v>
      </c>
      <c r="N11" s="30">
        <v>0.069</v>
      </c>
      <c r="O11" s="30">
        <v>0.069</v>
      </c>
      <c r="P11" s="30">
        <v>0.067</v>
      </c>
      <c r="Q11" s="30">
        <v>0.066</v>
      </c>
      <c r="R11" s="30">
        <v>0.063</v>
      </c>
      <c r="S11" s="30"/>
      <c r="T11" s="15"/>
    </row>
    <row r="12" spans="1:20" ht="13.5" thickBot="1">
      <c r="A12" s="50"/>
      <c r="B12" s="51"/>
      <c r="C12" s="5" t="s">
        <v>5</v>
      </c>
      <c r="D12" s="33">
        <v>0.096</v>
      </c>
      <c r="E12" s="33">
        <v>0.077</v>
      </c>
      <c r="F12" s="33">
        <v>0.073</v>
      </c>
      <c r="G12" s="33">
        <v>0.086</v>
      </c>
      <c r="H12" s="33">
        <v>0.091</v>
      </c>
      <c r="I12" s="33">
        <v>0.093</v>
      </c>
      <c r="J12" s="33">
        <v>0.09</v>
      </c>
      <c r="K12" s="33">
        <v>0.087</v>
      </c>
      <c r="L12" s="33">
        <v>0.085</v>
      </c>
      <c r="M12" s="33">
        <v>0.083</v>
      </c>
      <c r="N12" s="33">
        <v>0.081</v>
      </c>
      <c r="O12" s="33">
        <v>0.08</v>
      </c>
      <c r="P12" s="33">
        <v>0.079</v>
      </c>
      <c r="Q12" s="33">
        <v>0.077</v>
      </c>
      <c r="R12" s="33">
        <v>0.074</v>
      </c>
      <c r="S12" s="33"/>
      <c r="T12" s="16"/>
    </row>
    <row r="13" spans="1:20" ht="12.75">
      <c r="A13" s="46" t="s">
        <v>6</v>
      </c>
      <c r="B13" s="47"/>
      <c r="C13" s="3" t="s">
        <v>3</v>
      </c>
      <c r="D13" s="27">
        <v>7579</v>
      </c>
      <c r="E13" s="27">
        <v>6577</v>
      </c>
      <c r="F13" s="27">
        <v>6524</v>
      </c>
      <c r="G13" s="27">
        <v>5045</v>
      </c>
      <c r="H13" s="27">
        <v>445</v>
      </c>
      <c r="I13" s="27">
        <v>511</v>
      </c>
      <c r="J13" s="27">
        <v>394</v>
      </c>
      <c r="K13" s="27">
        <v>260</v>
      </c>
      <c r="L13" s="27">
        <v>313</v>
      </c>
      <c r="M13" s="27">
        <v>309</v>
      </c>
      <c r="N13" s="27">
        <v>372</v>
      </c>
      <c r="O13" s="27">
        <v>416</v>
      </c>
      <c r="P13" s="27">
        <v>463</v>
      </c>
      <c r="Q13" s="27">
        <v>399</v>
      </c>
      <c r="R13" s="27">
        <v>515</v>
      </c>
      <c r="S13" s="27">
        <v>486</v>
      </c>
      <c r="T13" s="18">
        <f>SUM(H13:S13)</f>
        <v>4883</v>
      </c>
    </row>
    <row r="14" spans="1:20" ht="12.75">
      <c r="A14" s="48"/>
      <c r="B14" s="49"/>
      <c r="C14" s="4" t="s">
        <v>4</v>
      </c>
      <c r="D14" s="28">
        <v>4142</v>
      </c>
      <c r="E14" s="28">
        <v>3801</v>
      </c>
      <c r="F14" s="28">
        <v>3670</v>
      </c>
      <c r="G14" s="28">
        <v>2824</v>
      </c>
      <c r="H14" s="28">
        <v>272</v>
      </c>
      <c r="I14" s="28">
        <v>261</v>
      </c>
      <c r="J14" s="28">
        <v>219</v>
      </c>
      <c r="K14" s="28">
        <v>178</v>
      </c>
      <c r="L14" s="28">
        <v>175</v>
      </c>
      <c r="M14" s="28">
        <v>173</v>
      </c>
      <c r="N14" s="28">
        <v>170</v>
      </c>
      <c r="O14" s="28">
        <v>272</v>
      </c>
      <c r="P14" s="28">
        <v>228</v>
      </c>
      <c r="Q14" s="28">
        <v>243</v>
      </c>
      <c r="R14" s="28">
        <v>282</v>
      </c>
      <c r="S14" s="28">
        <v>232</v>
      </c>
      <c r="T14" s="40">
        <f>SUM(H14:S14)</f>
        <v>2705</v>
      </c>
    </row>
    <row r="15" spans="1:20" ht="13.5" thickBot="1">
      <c r="A15" s="50"/>
      <c r="B15" s="51"/>
      <c r="C15" s="5" t="s">
        <v>5</v>
      </c>
      <c r="D15" s="8">
        <f>SUM(D13:D14)</f>
        <v>11721</v>
      </c>
      <c r="E15" s="8">
        <f>SUM(E13:E14)</f>
        <v>10378</v>
      </c>
      <c r="F15" s="8">
        <v>10194</v>
      </c>
      <c r="G15" s="8">
        <f>SUM(G13:G14)</f>
        <v>7869</v>
      </c>
      <c r="H15" s="8">
        <f>SUM(H13:H14)</f>
        <v>717</v>
      </c>
      <c r="I15" s="8">
        <f>SUM(I13:I14)</f>
        <v>772</v>
      </c>
      <c r="J15" s="8">
        <f>SUM(J13:J14)</f>
        <v>613</v>
      </c>
      <c r="K15" s="8">
        <f>SUM(K13:K14)</f>
        <v>438</v>
      </c>
      <c r="L15" s="8">
        <f aca="true" t="shared" si="3" ref="L15:Q15">SUM(L13:L14)</f>
        <v>488</v>
      </c>
      <c r="M15" s="8">
        <f t="shared" si="3"/>
        <v>482</v>
      </c>
      <c r="N15" s="8">
        <f t="shared" si="3"/>
        <v>542</v>
      </c>
      <c r="O15" s="8">
        <f t="shared" si="3"/>
        <v>688</v>
      </c>
      <c r="P15" s="8">
        <f t="shared" si="3"/>
        <v>691</v>
      </c>
      <c r="Q15" s="8">
        <f t="shared" si="3"/>
        <v>642</v>
      </c>
      <c r="R15" s="8">
        <f>SUM(R13:R14)</f>
        <v>797</v>
      </c>
      <c r="S15" s="8">
        <f>SUM(S13:S14)</f>
        <v>718</v>
      </c>
      <c r="T15" s="19">
        <f>SUM(T13:T14)</f>
        <v>7588</v>
      </c>
    </row>
    <row r="16" spans="1:20" ht="12.75">
      <c r="A16" s="46" t="s">
        <v>7</v>
      </c>
      <c r="B16" s="47"/>
      <c r="C16" s="3" t="s">
        <v>3</v>
      </c>
      <c r="D16" s="27">
        <v>9102</v>
      </c>
      <c r="E16" s="27">
        <v>7680</v>
      </c>
      <c r="F16" s="27">
        <v>6663</v>
      </c>
      <c r="G16" s="27">
        <v>4469</v>
      </c>
      <c r="H16" s="27">
        <v>212</v>
      </c>
      <c r="I16" s="27">
        <v>406</v>
      </c>
      <c r="J16" s="27">
        <v>527</v>
      </c>
      <c r="K16" s="27">
        <v>441</v>
      </c>
      <c r="L16" s="27">
        <v>446</v>
      </c>
      <c r="M16" s="27">
        <v>432</v>
      </c>
      <c r="N16" s="27">
        <v>486</v>
      </c>
      <c r="O16" s="27">
        <v>462</v>
      </c>
      <c r="P16" s="27">
        <v>522</v>
      </c>
      <c r="Q16" s="27">
        <v>534</v>
      </c>
      <c r="R16" s="27">
        <v>619</v>
      </c>
      <c r="S16" s="27">
        <v>456</v>
      </c>
      <c r="T16" s="20">
        <f>SUM(H16:S16)</f>
        <v>5543</v>
      </c>
    </row>
    <row r="17" spans="1:20" ht="12.75">
      <c r="A17" s="48"/>
      <c r="B17" s="49"/>
      <c r="C17" s="4" t="s">
        <v>4</v>
      </c>
      <c r="D17" s="28">
        <v>5119</v>
      </c>
      <c r="E17" s="28">
        <v>4241</v>
      </c>
      <c r="F17" s="28">
        <v>3923</v>
      </c>
      <c r="G17" s="28">
        <v>2300</v>
      </c>
      <c r="H17" s="28">
        <v>131</v>
      </c>
      <c r="I17" s="28">
        <v>172</v>
      </c>
      <c r="J17" s="28">
        <v>318</v>
      </c>
      <c r="K17" s="28">
        <v>224</v>
      </c>
      <c r="L17" s="28">
        <v>237</v>
      </c>
      <c r="M17" s="28">
        <v>234</v>
      </c>
      <c r="N17" s="28">
        <v>247</v>
      </c>
      <c r="O17" s="28">
        <v>261</v>
      </c>
      <c r="P17" s="28">
        <v>300</v>
      </c>
      <c r="Q17" s="28">
        <v>275</v>
      </c>
      <c r="R17" s="28">
        <v>396</v>
      </c>
      <c r="S17" s="28">
        <v>303</v>
      </c>
      <c r="T17" s="39">
        <f>SUM(H17:S17)</f>
        <v>3098</v>
      </c>
    </row>
    <row r="18" spans="1:20" ht="13.5" thickBot="1">
      <c r="A18" s="50"/>
      <c r="B18" s="51"/>
      <c r="C18" s="5" t="s">
        <v>5</v>
      </c>
      <c r="D18" s="8">
        <f>SUM(D16:D17)</f>
        <v>14221</v>
      </c>
      <c r="E18" s="8">
        <f>SUM(E16:E17)</f>
        <v>11921</v>
      </c>
      <c r="F18" s="8">
        <f>SUM(F16:F17)</f>
        <v>10586</v>
      </c>
      <c r="G18" s="8">
        <f>SUM(G16:G17)</f>
        <v>6769</v>
      </c>
      <c r="H18" s="8">
        <f>SUM(H16:H17)</f>
        <v>343</v>
      </c>
      <c r="I18" s="8">
        <f>SUM(I16:I17)</f>
        <v>578</v>
      </c>
      <c r="J18" s="8">
        <f aca="true" t="shared" si="4" ref="J18:O18">SUM(J16:J17)</f>
        <v>845</v>
      </c>
      <c r="K18" s="8">
        <f t="shared" si="4"/>
        <v>665</v>
      </c>
      <c r="L18" s="8">
        <f t="shared" si="4"/>
        <v>683</v>
      </c>
      <c r="M18" s="8">
        <f t="shared" si="4"/>
        <v>666</v>
      </c>
      <c r="N18" s="8">
        <f t="shared" si="4"/>
        <v>733</v>
      </c>
      <c r="O18" s="8">
        <f t="shared" si="4"/>
        <v>723</v>
      </c>
      <c r="P18" s="8">
        <f>SUM(P16:P17)</f>
        <v>822</v>
      </c>
      <c r="Q18" s="8">
        <f>SUM(Q16:Q17)</f>
        <v>809</v>
      </c>
      <c r="R18" s="8">
        <f>SUM(R16:R17)</f>
        <v>1015</v>
      </c>
      <c r="S18" s="8">
        <f>SUM(S16:S17)</f>
        <v>759</v>
      </c>
      <c r="T18" s="19">
        <f>SUM(T16:T17)</f>
        <v>8641</v>
      </c>
    </row>
    <row r="19" spans="1:20" ht="12.75">
      <c r="A19" s="80" t="s">
        <v>8</v>
      </c>
      <c r="B19" s="47" t="s">
        <v>9</v>
      </c>
      <c r="C19" s="3" t="s">
        <v>3</v>
      </c>
      <c r="D19" s="27">
        <v>4746</v>
      </c>
      <c r="E19" s="27">
        <v>3828</v>
      </c>
      <c r="F19" s="27">
        <v>3633</v>
      </c>
      <c r="G19" s="27">
        <v>2997</v>
      </c>
      <c r="H19" s="27">
        <v>167</v>
      </c>
      <c r="I19" s="27">
        <v>233</v>
      </c>
      <c r="J19" s="27">
        <v>337</v>
      </c>
      <c r="K19" s="27">
        <v>286</v>
      </c>
      <c r="L19" s="27">
        <v>305</v>
      </c>
      <c r="M19" s="27">
        <v>309</v>
      </c>
      <c r="N19" s="27">
        <v>299</v>
      </c>
      <c r="O19" s="27">
        <v>274</v>
      </c>
      <c r="P19" s="27">
        <v>330</v>
      </c>
      <c r="Q19" s="27">
        <v>269</v>
      </c>
      <c r="R19" s="27">
        <v>246</v>
      </c>
      <c r="S19" s="27">
        <v>299</v>
      </c>
      <c r="T19" s="20">
        <f>SUM(H19:S19)</f>
        <v>3354</v>
      </c>
    </row>
    <row r="20" spans="1:20" ht="12.75">
      <c r="A20" s="81"/>
      <c r="B20" s="49"/>
      <c r="C20" s="4" t="s">
        <v>4</v>
      </c>
      <c r="D20" s="28">
        <v>2633</v>
      </c>
      <c r="E20" s="28">
        <v>2026</v>
      </c>
      <c r="F20" s="28">
        <v>1852</v>
      </c>
      <c r="G20" s="28">
        <v>1430</v>
      </c>
      <c r="H20" s="28">
        <v>102</v>
      </c>
      <c r="I20" s="28">
        <v>116</v>
      </c>
      <c r="J20" s="28">
        <v>184</v>
      </c>
      <c r="K20" s="28">
        <v>148</v>
      </c>
      <c r="L20" s="28">
        <v>166</v>
      </c>
      <c r="M20" s="28">
        <v>159</v>
      </c>
      <c r="N20" s="28">
        <v>143</v>
      </c>
      <c r="O20" s="28">
        <v>132</v>
      </c>
      <c r="P20" s="28">
        <v>174</v>
      </c>
      <c r="Q20" s="28">
        <v>139</v>
      </c>
      <c r="R20" s="28">
        <v>151</v>
      </c>
      <c r="S20" s="28">
        <v>161</v>
      </c>
      <c r="T20" s="39">
        <f>SUM(H20:S20)</f>
        <v>1775</v>
      </c>
    </row>
    <row r="21" spans="1:20" ht="13.5" thickBot="1">
      <c r="A21" s="81"/>
      <c r="B21" s="49"/>
      <c r="C21" s="9" t="s">
        <v>5</v>
      </c>
      <c r="D21" s="26">
        <f>SUM(D19:D20)</f>
        <v>7379</v>
      </c>
      <c r="E21" s="26">
        <f>SUM(E19:E20)</f>
        <v>5854</v>
      </c>
      <c r="F21" s="26">
        <f>SUM(F19:F20)</f>
        <v>5485</v>
      </c>
      <c r="G21" s="26">
        <f>SUM(G19:G20)</f>
        <v>4427</v>
      </c>
      <c r="H21" s="26">
        <f>SUM(H19:H20)</f>
        <v>269</v>
      </c>
      <c r="I21" s="26">
        <f>SUM(I19:I20)</f>
        <v>349</v>
      </c>
      <c r="J21" s="26">
        <f aca="true" t="shared" si="5" ref="J21:O21">SUM(J19:J20)</f>
        <v>521</v>
      </c>
      <c r="K21" s="26">
        <f t="shared" si="5"/>
        <v>434</v>
      </c>
      <c r="L21" s="26">
        <f t="shared" si="5"/>
        <v>471</v>
      </c>
      <c r="M21" s="26">
        <f t="shared" si="5"/>
        <v>468</v>
      </c>
      <c r="N21" s="26">
        <f t="shared" si="5"/>
        <v>442</v>
      </c>
      <c r="O21" s="26">
        <f t="shared" si="5"/>
        <v>406</v>
      </c>
      <c r="P21" s="26">
        <f>SUM(P19:P20)</f>
        <v>504</v>
      </c>
      <c r="Q21" s="26">
        <f>SUM(Q19:Q20)</f>
        <v>408</v>
      </c>
      <c r="R21" s="26">
        <f>SUM(R19:R20)</f>
        <v>397</v>
      </c>
      <c r="S21" s="26">
        <f>SUM(S19:S20)</f>
        <v>460</v>
      </c>
      <c r="T21" s="21">
        <f>SUM(T19:T20)</f>
        <v>5129</v>
      </c>
    </row>
    <row r="22" spans="1:20" ht="12.75">
      <c r="A22" s="81"/>
      <c r="B22" s="52" t="s">
        <v>10</v>
      </c>
      <c r="C22" s="10" t="s">
        <v>3</v>
      </c>
      <c r="D22" s="31">
        <v>3691</v>
      </c>
      <c r="E22" s="31">
        <v>3061</v>
      </c>
      <c r="F22" s="31">
        <v>2996</v>
      </c>
      <c r="G22" s="31">
        <v>2517</v>
      </c>
      <c r="H22" s="31">
        <v>162</v>
      </c>
      <c r="I22" s="31">
        <v>198</v>
      </c>
      <c r="J22" s="31">
        <v>220</v>
      </c>
      <c r="K22" s="31">
        <v>154</v>
      </c>
      <c r="L22" s="31">
        <v>247</v>
      </c>
      <c r="M22" s="31">
        <v>235</v>
      </c>
      <c r="N22" s="31">
        <v>234</v>
      </c>
      <c r="O22" s="31">
        <v>226</v>
      </c>
      <c r="P22" s="31">
        <v>257</v>
      </c>
      <c r="Q22" s="31">
        <v>195</v>
      </c>
      <c r="R22" s="31">
        <v>183</v>
      </c>
      <c r="S22" s="31">
        <v>244</v>
      </c>
      <c r="T22" s="18">
        <f>SUM(H22:S22)</f>
        <v>2555</v>
      </c>
    </row>
    <row r="23" spans="1:20" ht="12.75">
      <c r="A23" s="81"/>
      <c r="B23" s="53"/>
      <c r="C23" s="4" t="s">
        <v>4</v>
      </c>
      <c r="D23" s="7">
        <v>2217</v>
      </c>
      <c r="E23" s="7">
        <v>1668</v>
      </c>
      <c r="F23" s="7">
        <v>1582</v>
      </c>
      <c r="G23" s="7">
        <v>1232</v>
      </c>
      <c r="H23" s="7">
        <v>97</v>
      </c>
      <c r="I23" s="7">
        <v>103</v>
      </c>
      <c r="J23" s="7">
        <v>127</v>
      </c>
      <c r="K23" s="7">
        <v>103</v>
      </c>
      <c r="L23" s="7">
        <v>138</v>
      </c>
      <c r="M23" s="7">
        <v>132</v>
      </c>
      <c r="N23" s="7">
        <v>120</v>
      </c>
      <c r="O23" s="7">
        <v>96</v>
      </c>
      <c r="P23" s="7">
        <v>150</v>
      </c>
      <c r="Q23" s="7">
        <v>118</v>
      </c>
      <c r="R23" s="7">
        <v>113</v>
      </c>
      <c r="S23" s="7">
        <v>140</v>
      </c>
      <c r="T23" s="40">
        <f>SUM(H23:S23)</f>
        <v>1437</v>
      </c>
    </row>
    <row r="24" spans="1:20" ht="13.5" thickBot="1">
      <c r="A24" s="82"/>
      <c r="B24" s="54"/>
      <c r="C24" s="5" t="s">
        <v>5</v>
      </c>
      <c r="D24" s="8">
        <f>SUM(D22:D23)</f>
        <v>5908</v>
      </c>
      <c r="E24" s="8">
        <f>SUM(E22:E23)</f>
        <v>4729</v>
      </c>
      <c r="F24" s="8">
        <f>SUM(F22:F23)</f>
        <v>4578</v>
      </c>
      <c r="G24" s="8">
        <f>SUM(G22:G23)</f>
        <v>3749</v>
      </c>
      <c r="H24" s="8">
        <f>SUM(H22:H23)</f>
        <v>259</v>
      </c>
      <c r="I24" s="8">
        <f>SUM(I22:I23)</f>
        <v>301</v>
      </c>
      <c r="J24" s="8">
        <f>SUM(J22:J23)</f>
        <v>347</v>
      </c>
      <c r="K24" s="8">
        <f aca="true" t="shared" si="6" ref="K24:P24">SUM(K22:K23)</f>
        <v>257</v>
      </c>
      <c r="L24" s="8">
        <f t="shared" si="6"/>
        <v>385</v>
      </c>
      <c r="M24" s="8">
        <f t="shared" si="6"/>
        <v>367</v>
      </c>
      <c r="N24" s="8">
        <f t="shared" si="6"/>
        <v>354</v>
      </c>
      <c r="O24" s="8">
        <f t="shared" si="6"/>
        <v>322</v>
      </c>
      <c r="P24" s="8">
        <f t="shared" si="6"/>
        <v>407</v>
      </c>
      <c r="Q24" s="8">
        <f>SUM(Q22:Q23)</f>
        <v>313</v>
      </c>
      <c r="R24" s="8">
        <f>SUM(R22:R23)</f>
        <v>296</v>
      </c>
      <c r="S24" s="8">
        <f>SUM(S22:S23)</f>
        <v>384</v>
      </c>
      <c r="T24" s="19">
        <f>SUM(T22:T23)</f>
        <v>3992</v>
      </c>
    </row>
    <row r="25" spans="1:20" ht="12.75">
      <c r="A25" s="48" t="s">
        <v>11</v>
      </c>
      <c r="B25" s="49"/>
      <c r="C25" s="11" t="s">
        <v>3</v>
      </c>
      <c r="D25" s="27">
        <v>3030</v>
      </c>
      <c r="E25" s="27">
        <v>2498</v>
      </c>
      <c r="F25" s="27">
        <v>2386</v>
      </c>
      <c r="G25" s="27">
        <v>2620</v>
      </c>
      <c r="H25" s="27">
        <v>2740</v>
      </c>
      <c r="I25" s="27">
        <v>2761</v>
      </c>
      <c r="J25" s="27">
        <v>2695</v>
      </c>
      <c r="K25" s="27">
        <v>2604</v>
      </c>
      <c r="L25" s="27">
        <v>2536</v>
      </c>
      <c r="M25" s="27">
        <v>2434</v>
      </c>
      <c r="N25" s="27">
        <v>2408</v>
      </c>
      <c r="O25" s="27">
        <v>2404</v>
      </c>
      <c r="P25" s="27">
        <v>2375</v>
      </c>
      <c r="Q25" s="27">
        <v>2323</v>
      </c>
      <c r="R25" s="27">
        <v>2272</v>
      </c>
      <c r="S25" s="27">
        <v>2291</v>
      </c>
      <c r="T25" s="14"/>
    </row>
    <row r="26" spans="1:20" ht="12.75">
      <c r="A26" s="48"/>
      <c r="B26" s="49"/>
      <c r="C26" s="4" t="s">
        <v>4</v>
      </c>
      <c r="D26" s="7">
        <v>1494</v>
      </c>
      <c r="E26" s="7">
        <v>1274</v>
      </c>
      <c r="F26" s="7">
        <v>1146</v>
      </c>
      <c r="G26" s="7">
        <v>1333</v>
      </c>
      <c r="H26" s="7">
        <v>1424</v>
      </c>
      <c r="I26" s="7">
        <v>1464</v>
      </c>
      <c r="J26" s="7">
        <v>1416</v>
      </c>
      <c r="K26" s="7">
        <v>1395</v>
      </c>
      <c r="L26" s="7">
        <v>1368</v>
      </c>
      <c r="M26" s="7">
        <v>1340</v>
      </c>
      <c r="N26" s="7">
        <v>1300</v>
      </c>
      <c r="O26" s="7">
        <v>1307</v>
      </c>
      <c r="P26" s="7">
        <v>1290</v>
      </c>
      <c r="Q26" s="7">
        <v>1263</v>
      </c>
      <c r="R26" s="7">
        <v>1207</v>
      </c>
      <c r="S26" s="7">
        <v>1156</v>
      </c>
      <c r="T26" s="15"/>
    </row>
    <row r="27" spans="1:20" ht="13.5" thickBot="1">
      <c r="A27" s="50"/>
      <c r="B27" s="51"/>
      <c r="C27" s="5" t="s">
        <v>5</v>
      </c>
      <c r="D27" s="8">
        <f>SUM(D25:D26)</f>
        <v>4524</v>
      </c>
      <c r="E27" s="8">
        <f aca="true" t="shared" si="7" ref="E27:J27">SUM(E25:E26)</f>
        <v>3772</v>
      </c>
      <c r="F27" s="8">
        <f t="shared" si="7"/>
        <v>3532</v>
      </c>
      <c r="G27" s="8">
        <f t="shared" si="7"/>
        <v>3953</v>
      </c>
      <c r="H27" s="8">
        <f t="shared" si="7"/>
        <v>4164</v>
      </c>
      <c r="I27" s="8">
        <f t="shared" si="7"/>
        <v>4225</v>
      </c>
      <c r="J27" s="8">
        <f t="shared" si="7"/>
        <v>4111</v>
      </c>
      <c r="K27" s="8">
        <f aca="true" t="shared" si="8" ref="K27:P27">SUM(K25:K26)</f>
        <v>3999</v>
      </c>
      <c r="L27" s="8">
        <f t="shared" si="8"/>
        <v>3904</v>
      </c>
      <c r="M27" s="8">
        <f t="shared" si="8"/>
        <v>3774</v>
      </c>
      <c r="N27" s="8">
        <f t="shared" si="8"/>
        <v>3708</v>
      </c>
      <c r="O27" s="8">
        <f t="shared" si="8"/>
        <v>3711</v>
      </c>
      <c r="P27" s="8">
        <f t="shared" si="8"/>
        <v>3665</v>
      </c>
      <c r="Q27" s="8">
        <f>SUM(Q25:Q26)</f>
        <v>3586</v>
      </c>
      <c r="R27" s="8">
        <f>SUM(R25:R26)</f>
        <v>3479</v>
      </c>
      <c r="S27" s="8">
        <f>SUM(S25:S26)</f>
        <v>3447</v>
      </c>
      <c r="T27" s="22"/>
    </row>
    <row r="28" spans="1:20" ht="12.75">
      <c r="A28" s="46" t="s">
        <v>12</v>
      </c>
      <c r="B28" s="47"/>
      <c r="C28" s="3" t="s">
        <v>3</v>
      </c>
      <c r="D28" s="27">
        <v>754</v>
      </c>
      <c r="E28" s="27">
        <v>760</v>
      </c>
      <c r="F28" s="27">
        <v>749</v>
      </c>
      <c r="G28" s="27">
        <v>479</v>
      </c>
      <c r="H28" s="27">
        <v>511</v>
      </c>
      <c r="I28" s="27">
        <v>522</v>
      </c>
      <c r="J28" s="27">
        <v>482</v>
      </c>
      <c r="K28" s="27">
        <v>470</v>
      </c>
      <c r="L28" s="27">
        <v>458</v>
      </c>
      <c r="M28" s="27">
        <v>452</v>
      </c>
      <c r="N28" s="27">
        <v>470</v>
      </c>
      <c r="O28" s="27">
        <v>484</v>
      </c>
      <c r="P28" s="27">
        <v>483</v>
      </c>
      <c r="Q28" s="27">
        <v>500</v>
      </c>
      <c r="R28" s="27">
        <v>511</v>
      </c>
      <c r="S28" s="27">
        <v>577</v>
      </c>
      <c r="T28" s="14"/>
    </row>
    <row r="29" spans="1:20" ht="12.75">
      <c r="A29" s="48"/>
      <c r="B29" s="49"/>
      <c r="C29" s="4" t="s">
        <v>4</v>
      </c>
      <c r="D29" s="7">
        <v>279</v>
      </c>
      <c r="E29" s="7">
        <v>267</v>
      </c>
      <c r="F29" s="7">
        <v>258</v>
      </c>
      <c r="G29" s="7">
        <v>294</v>
      </c>
      <c r="H29" s="7">
        <v>310</v>
      </c>
      <c r="I29" s="7">
        <v>326</v>
      </c>
      <c r="J29" s="7">
        <v>308</v>
      </c>
      <c r="K29" s="7">
        <v>295</v>
      </c>
      <c r="L29" s="7">
        <v>281</v>
      </c>
      <c r="M29" s="7">
        <v>269</v>
      </c>
      <c r="N29" s="7">
        <v>237</v>
      </c>
      <c r="O29" s="7">
        <v>228</v>
      </c>
      <c r="P29" s="7">
        <v>213</v>
      </c>
      <c r="Q29" s="7">
        <v>205</v>
      </c>
      <c r="R29" s="7">
        <v>189</v>
      </c>
      <c r="S29" s="7">
        <v>203</v>
      </c>
      <c r="T29" s="15"/>
    </row>
    <row r="30" spans="1:20" ht="13.5" thickBot="1">
      <c r="A30" s="50"/>
      <c r="B30" s="51"/>
      <c r="C30" s="5" t="s">
        <v>5</v>
      </c>
      <c r="D30" s="8">
        <f>SUM(D28:D29)</f>
        <v>1033</v>
      </c>
      <c r="E30" s="8">
        <f aca="true" t="shared" si="9" ref="E30:J30">SUM(E28:E29)</f>
        <v>1027</v>
      </c>
      <c r="F30" s="8">
        <f t="shared" si="9"/>
        <v>1007</v>
      </c>
      <c r="G30" s="8">
        <f t="shared" si="9"/>
        <v>773</v>
      </c>
      <c r="H30" s="8">
        <f t="shared" si="9"/>
        <v>821</v>
      </c>
      <c r="I30" s="8">
        <f t="shared" si="9"/>
        <v>848</v>
      </c>
      <c r="J30" s="8">
        <f t="shared" si="9"/>
        <v>790</v>
      </c>
      <c r="K30" s="8">
        <f aca="true" t="shared" si="10" ref="K30:P30">SUM(K28:K29)</f>
        <v>765</v>
      </c>
      <c r="L30" s="8">
        <f t="shared" si="10"/>
        <v>739</v>
      </c>
      <c r="M30" s="8">
        <f t="shared" si="10"/>
        <v>721</v>
      </c>
      <c r="N30" s="8">
        <f t="shared" si="10"/>
        <v>707</v>
      </c>
      <c r="O30" s="8">
        <f t="shared" si="10"/>
        <v>712</v>
      </c>
      <c r="P30" s="8">
        <f t="shared" si="10"/>
        <v>696</v>
      </c>
      <c r="Q30" s="8">
        <f>SUM(Q28:Q29)</f>
        <v>705</v>
      </c>
      <c r="R30" s="8">
        <f>SUM(R28:R29)</f>
        <v>700</v>
      </c>
      <c r="S30" s="8">
        <f>SUM(S28:S29)</f>
        <v>780</v>
      </c>
      <c r="T30" s="22"/>
    </row>
    <row r="31" spans="1:20" ht="12.75">
      <c r="A31" s="61" t="s">
        <v>13</v>
      </c>
      <c r="B31" s="62"/>
      <c r="C31" s="3" t="s">
        <v>3</v>
      </c>
      <c r="D31" s="27">
        <v>242</v>
      </c>
      <c r="E31" s="27">
        <v>178</v>
      </c>
      <c r="F31" s="27">
        <v>208</v>
      </c>
      <c r="G31" s="27">
        <v>214</v>
      </c>
      <c r="H31" s="27">
        <v>237</v>
      </c>
      <c r="I31" s="27">
        <v>258</v>
      </c>
      <c r="J31" s="27">
        <v>233</v>
      </c>
      <c r="K31" s="27">
        <v>103</v>
      </c>
      <c r="L31" s="27">
        <v>121</v>
      </c>
      <c r="M31" s="27">
        <v>60</v>
      </c>
      <c r="N31" s="27">
        <v>60</v>
      </c>
      <c r="O31" s="27">
        <v>78</v>
      </c>
      <c r="P31" s="27">
        <v>182</v>
      </c>
      <c r="Q31" s="27">
        <v>198</v>
      </c>
      <c r="R31" s="27">
        <v>198</v>
      </c>
      <c r="S31" s="27">
        <v>186</v>
      </c>
      <c r="T31" s="14"/>
    </row>
    <row r="32" spans="1:20" ht="12.75">
      <c r="A32" s="63"/>
      <c r="B32" s="64"/>
      <c r="C32" s="4" t="s">
        <v>4</v>
      </c>
      <c r="D32" s="7">
        <v>74</v>
      </c>
      <c r="E32" s="7">
        <v>51</v>
      </c>
      <c r="F32" s="7">
        <v>45</v>
      </c>
      <c r="G32" s="7">
        <v>75</v>
      </c>
      <c r="H32" s="7">
        <v>92</v>
      </c>
      <c r="I32" s="7">
        <v>97</v>
      </c>
      <c r="J32" s="7">
        <v>95</v>
      </c>
      <c r="K32" s="7">
        <v>59</v>
      </c>
      <c r="L32" s="7">
        <v>53</v>
      </c>
      <c r="M32" s="7">
        <v>30</v>
      </c>
      <c r="N32" s="7">
        <v>35</v>
      </c>
      <c r="O32" s="7">
        <v>38</v>
      </c>
      <c r="P32" s="7">
        <v>49</v>
      </c>
      <c r="Q32" s="7">
        <v>54</v>
      </c>
      <c r="R32" s="7">
        <v>63</v>
      </c>
      <c r="S32" s="7">
        <v>53</v>
      </c>
      <c r="T32" s="15"/>
    </row>
    <row r="33" spans="1:20" ht="18.75" customHeight="1" thickBot="1">
      <c r="A33" s="65"/>
      <c r="B33" s="66"/>
      <c r="C33" s="5" t="s">
        <v>5</v>
      </c>
      <c r="D33" s="8">
        <f>SUM(D31:D32)</f>
        <v>316</v>
      </c>
      <c r="E33" s="8">
        <f aca="true" t="shared" si="11" ref="E33:J33">SUM(E31:E32)</f>
        <v>229</v>
      </c>
      <c r="F33" s="8">
        <f t="shared" si="11"/>
        <v>253</v>
      </c>
      <c r="G33" s="8">
        <f t="shared" si="11"/>
        <v>289</v>
      </c>
      <c r="H33" s="8">
        <f t="shared" si="11"/>
        <v>329</v>
      </c>
      <c r="I33" s="8">
        <f t="shared" si="11"/>
        <v>355</v>
      </c>
      <c r="J33" s="8">
        <f t="shared" si="11"/>
        <v>328</v>
      </c>
      <c r="K33" s="8">
        <f aca="true" t="shared" si="12" ref="K33:P33">SUM(K31:K32)</f>
        <v>162</v>
      </c>
      <c r="L33" s="8">
        <f t="shared" si="12"/>
        <v>174</v>
      </c>
      <c r="M33" s="8">
        <f t="shared" si="12"/>
        <v>90</v>
      </c>
      <c r="N33" s="8">
        <f t="shared" si="12"/>
        <v>95</v>
      </c>
      <c r="O33" s="8">
        <f t="shared" si="12"/>
        <v>116</v>
      </c>
      <c r="P33" s="8">
        <f t="shared" si="12"/>
        <v>231</v>
      </c>
      <c r="Q33" s="8">
        <f>SUM(Q31:Q32)</f>
        <v>252</v>
      </c>
      <c r="R33" s="8">
        <f>SUM(R31:R32)</f>
        <v>261</v>
      </c>
      <c r="S33" s="8">
        <f>SUM(S31:S32)</f>
        <v>239</v>
      </c>
      <c r="T33" s="22"/>
    </row>
    <row r="34" spans="1:20" ht="12.75">
      <c r="A34" s="46" t="s">
        <v>14</v>
      </c>
      <c r="B34" s="47"/>
      <c r="C34" s="3" t="s">
        <v>3</v>
      </c>
      <c r="D34" s="27">
        <v>4344</v>
      </c>
      <c r="E34" s="27">
        <v>3407</v>
      </c>
      <c r="F34" s="27">
        <v>3229</v>
      </c>
      <c r="G34" s="27">
        <v>3730</v>
      </c>
      <c r="H34" s="27">
        <v>3937</v>
      </c>
      <c r="I34" s="27">
        <v>4032</v>
      </c>
      <c r="J34" s="27">
        <v>3912</v>
      </c>
      <c r="K34" s="27">
        <v>3746</v>
      </c>
      <c r="L34" s="27">
        <v>3622</v>
      </c>
      <c r="M34" s="27">
        <v>3533</v>
      </c>
      <c r="N34" s="27">
        <v>3451</v>
      </c>
      <c r="O34" s="27">
        <v>3423</v>
      </c>
      <c r="P34" s="27">
        <v>3370</v>
      </c>
      <c r="Q34" s="27">
        <v>3254</v>
      </c>
      <c r="R34" s="27">
        <v>3161</v>
      </c>
      <c r="S34" s="27">
        <v>3208</v>
      </c>
      <c r="T34" s="14"/>
    </row>
    <row r="35" spans="1:20" ht="12.75">
      <c r="A35" s="48"/>
      <c r="B35" s="49"/>
      <c r="C35" s="4" t="s">
        <v>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15"/>
    </row>
    <row r="36" spans="1:20" ht="13.5" thickBot="1">
      <c r="A36" s="50"/>
      <c r="B36" s="51"/>
      <c r="C36" s="5" t="s">
        <v>5</v>
      </c>
      <c r="D36" s="8">
        <f>SUM(D34:D35)</f>
        <v>4344</v>
      </c>
      <c r="E36" s="8">
        <f aca="true" t="shared" si="13" ref="E36:J36">SUM(E34:E35)</f>
        <v>3407</v>
      </c>
      <c r="F36" s="8">
        <f t="shared" si="13"/>
        <v>3229</v>
      </c>
      <c r="G36" s="8">
        <f t="shared" si="13"/>
        <v>3730</v>
      </c>
      <c r="H36" s="8">
        <f t="shared" si="13"/>
        <v>3937</v>
      </c>
      <c r="I36" s="8">
        <f t="shared" si="13"/>
        <v>4032</v>
      </c>
      <c r="J36" s="8">
        <f t="shared" si="13"/>
        <v>3912</v>
      </c>
      <c r="K36" s="8">
        <f aca="true" t="shared" si="14" ref="K36:P36">SUM(K34:K35)</f>
        <v>3746</v>
      </c>
      <c r="L36" s="8">
        <f t="shared" si="14"/>
        <v>3622</v>
      </c>
      <c r="M36" s="8">
        <f t="shared" si="14"/>
        <v>3533</v>
      </c>
      <c r="N36" s="8">
        <f t="shared" si="14"/>
        <v>3451</v>
      </c>
      <c r="O36" s="8">
        <f t="shared" si="14"/>
        <v>3423</v>
      </c>
      <c r="P36" s="8">
        <f t="shared" si="14"/>
        <v>3370</v>
      </c>
      <c r="Q36" s="8">
        <f>SUM(Q34:Q35)</f>
        <v>3254</v>
      </c>
      <c r="R36" s="8">
        <f>SUM(R34:R35)</f>
        <v>3161</v>
      </c>
      <c r="S36" s="8">
        <f>SUM(S34:S35)</f>
        <v>3208</v>
      </c>
      <c r="T36" s="22"/>
    </row>
    <row r="37" spans="1:20" ht="12.75">
      <c r="A37" s="46" t="s">
        <v>29</v>
      </c>
      <c r="B37" s="67"/>
      <c r="C37" s="3" t="s">
        <v>3</v>
      </c>
      <c r="D37" s="27">
        <v>1794</v>
      </c>
      <c r="E37" s="27">
        <v>1269</v>
      </c>
      <c r="F37" s="27">
        <v>1273</v>
      </c>
      <c r="G37" s="27">
        <v>1507</v>
      </c>
      <c r="H37" s="27">
        <v>1626</v>
      </c>
      <c r="I37" s="27">
        <v>1683</v>
      </c>
      <c r="J37" s="27">
        <v>1594</v>
      </c>
      <c r="K37" s="27">
        <v>1498</v>
      </c>
      <c r="L37" s="27">
        <v>1453</v>
      </c>
      <c r="M37" s="27">
        <v>1376</v>
      </c>
      <c r="N37" s="27">
        <v>1315</v>
      </c>
      <c r="O37" s="27">
        <v>1289</v>
      </c>
      <c r="P37" s="27">
        <v>1322</v>
      </c>
      <c r="Q37" s="27">
        <v>1284</v>
      </c>
      <c r="R37" s="27">
        <v>1217</v>
      </c>
      <c r="S37" s="27">
        <v>1202</v>
      </c>
      <c r="T37" s="43"/>
    </row>
    <row r="38" spans="1:20" ht="12.75">
      <c r="A38" s="68"/>
      <c r="B38" s="69"/>
      <c r="C38" s="4" t="s">
        <v>4</v>
      </c>
      <c r="D38" s="7">
        <v>613</v>
      </c>
      <c r="E38" s="7">
        <v>439</v>
      </c>
      <c r="F38" s="7">
        <v>391</v>
      </c>
      <c r="G38" s="7">
        <v>591</v>
      </c>
      <c r="H38" s="7">
        <v>634</v>
      </c>
      <c r="I38" s="7">
        <v>670</v>
      </c>
      <c r="J38" s="7">
        <v>640</v>
      </c>
      <c r="K38" s="7">
        <v>621</v>
      </c>
      <c r="L38" s="7">
        <v>599</v>
      </c>
      <c r="M38" s="7">
        <v>568</v>
      </c>
      <c r="N38" s="7">
        <v>542</v>
      </c>
      <c r="O38" s="7">
        <v>528</v>
      </c>
      <c r="P38" s="7">
        <v>531</v>
      </c>
      <c r="Q38" s="7">
        <v>527</v>
      </c>
      <c r="R38" s="7">
        <v>483</v>
      </c>
      <c r="S38" s="7">
        <v>450</v>
      </c>
      <c r="T38" s="43"/>
    </row>
    <row r="39" spans="1:20" ht="13.5" thickBot="1">
      <c r="A39" s="70"/>
      <c r="B39" s="71"/>
      <c r="C39" s="5" t="s">
        <v>5</v>
      </c>
      <c r="D39" s="8">
        <f>SUM(D37:D38)</f>
        <v>2407</v>
      </c>
      <c r="E39" s="8">
        <f aca="true" t="shared" si="15" ref="E39:J39">SUM(E37:E38)</f>
        <v>1708</v>
      </c>
      <c r="F39" s="8">
        <f t="shared" si="15"/>
        <v>1664</v>
      </c>
      <c r="G39" s="8">
        <f t="shared" si="15"/>
        <v>2098</v>
      </c>
      <c r="H39" s="8">
        <f t="shared" si="15"/>
        <v>2260</v>
      </c>
      <c r="I39" s="8">
        <f t="shared" si="15"/>
        <v>2353</v>
      </c>
      <c r="J39" s="8">
        <f t="shared" si="15"/>
        <v>2234</v>
      </c>
      <c r="K39" s="8">
        <f aca="true" t="shared" si="16" ref="K39:P39">SUM(K37:K38)</f>
        <v>2119</v>
      </c>
      <c r="L39" s="8">
        <f t="shared" si="16"/>
        <v>2052</v>
      </c>
      <c r="M39" s="8">
        <f t="shared" si="16"/>
        <v>1944</v>
      </c>
      <c r="N39" s="8">
        <f t="shared" si="16"/>
        <v>1857</v>
      </c>
      <c r="O39" s="8">
        <f t="shared" si="16"/>
        <v>1817</v>
      </c>
      <c r="P39" s="8">
        <f t="shared" si="16"/>
        <v>1853</v>
      </c>
      <c r="Q39" s="8">
        <f>SUM(Q37:Q38)</f>
        <v>1811</v>
      </c>
      <c r="R39" s="8">
        <f>SUM(R37:R38)</f>
        <v>1700</v>
      </c>
      <c r="S39" s="8">
        <f>SUM(S37:S38)</f>
        <v>1652</v>
      </c>
      <c r="T39" s="43"/>
    </row>
    <row r="40" spans="1:20" ht="12.75">
      <c r="A40" s="75" t="s">
        <v>30</v>
      </c>
      <c r="B40" s="72" t="s">
        <v>16</v>
      </c>
      <c r="C40" s="3" t="s">
        <v>3</v>
      </c>
      <c r="D40" s="27">
        <v>1017</v>
      </c>
      <c r="E40" s="27">
        <v>652</v>
      </c>
      <c r="F40" s="27">
        <v>638</v>
      </c>
      <c r="G40" s="27">
        <v>799</v>
      </c>
      <c r="H40" s="27">
        <v>873</v>
      </c>
      <c r="I40" s="27">
        <v>907</v>
      </c>
      <c r="J40" s="27">
        <v>837</v>
      </c>
      <c r="K40" s="27">
        <v>763</v>
      </c>
      <c r="L40" s="27">
        <v>714</v>
      </c>
      <c r="M40" s="27">
        <v>671</v>
      </c>
      <c r="N40" s="27">
        <v>645</v>
      </c>
      <c r="O40" s="27">
        <v>624</v>
      </c>
      <c r="P40" s="27">
        <v>678</v>
      </c>
      <c r="Q40" s="27">
        <v>658</v>
      </c>
      <c r="R40" s="27">
        <v>610</v>
      </c>
      <c r="S40" s="27">
        <v>613</v>
      </c>
      <c r="T40" s="14"/>
    </row>
    <row r="41" spans="1:20" ht="12.75">
      <c r="A41" s="76"/>
      <c r="B41" s="73"/>
      <c r="C41" s="4" t="s">
        <v>4</v>
      </c>
      <c r="D41" s="7">
        <v>270</v>
      </c>
      <c r="E41" s="7">
        <v>184</v>
      </c>
      <c r="F41" s="7">
        <v>167</v>
      </c>
      <c r="G41" s="7">
        <v>255</v>
      </c>
      <c r="H41" s="7">
        <v>283</v>
      </c>
      <c r="I41" s="7">
        <v>298</v>
      </c>
      <c r="J41" s="7">
        <v>277</v>
      </c>
      <c r="K41" s="7">
        <v>268</v>
      </c>
      <c r="L41" s="7">
        <v>259</v>
      </c>
      <c r="M41" s="7">
        <v>229</v>
      </c>
      <c r="N41" s="7">
        <v>223</v>
      </c>
      <c r="O41" s="7">
        <v>209</v>
      </c>
      <c r="P41" s="7">
        <v>212</v>
      </c>
      <c r="Q41" s="7">
        <v>208</v>
      </c>
      <c r="R41" s="7">
        <v>192</v>
      </c>
      <c r="S41" s="7">
        <v>178</v>
      </c>
      <c r="T41" s="15"/>
    </row>
    <row r="42" spans="1:20" ht="13.5" thickBot="1">
      <c r="A42" s="77"/>
      <c r="B42" s="74"/>
      <c r="C42" s="5" t="s">
        <v>5</v>
      </c>
      <c r="D42" s="8">
        <f>SUM(D40:D41)</f>
        <v>1287</v>
      </c>
      <c r="E42" s="8">
        <f aca="true" t="shared" si="17" ref="E42:J42">SUM(E40:E41)</f>
        <v>836</v>
      </c>
      <c r="F42" s="8">
        <f t="shared" si="17"/>
        <v>805</v>
      </c>
      <c r="G42" s="8">
        <f t="shared" si="17"/>
        <v>1054</v>
      </c>
      <c r="H42" s="8">
        <f t="shared" si="17"/>
        <v>1156</v>
      </c>
      <c r="I42" s="8">
        <f t="shared" si="17"/>
        <v>1205</v>
      </c>
      <c r="J42" s="8">
        <f t="shared" si="17"/>
        <v>1114</v>
      </c>
      <c r="K42" s="8">
        <f aca="true" t="shared" si="18" ref="K42:P42">SUM(K40:K41)</f>
        <v>1031</v>
      </c>
      <c r="L42" s="8">
        <f t="shared" si="18"/>
        <v>973</v>
      </c>
      <c r="M42" s="8">
        <f t="shared" si="18"/>
        <v>900</v>
      </c>
      <c r="N42" s="8">
        <f t="shared" si="18"/>
        <v>868</v>
      </c>
      <c r="O42" s="8">
        <f t="shared" si="18"/>
        <v>833</v>
      </c>
      <c r="P42" s="8">
        <f t="shared" si="18"/>
        <v>890</v>
      </c>
      <c r="Q42" s="8">
        <f>SUM(Q40:Q41)</f>
        <v>866</v>
      </c>
      <c r="R42" s="8">
        <f>SUM(R40:R41)</f>
        <v>802</v>
      </c>
      <c r="S42" s="8">
        <f>SUM(S40:S41)</f>
        <v>791</v>
      </c>
      <c r="T42" s="22"/>
    </row>
    <row r="43" spans="1:20" ht="12.75">
      <c r="A43" s="61" t="s">
        <v>17</v>
      </c>
      <c r="B43" s="62"/>
      <c r="C43" s="3" t="s">
        <v>3</v>
      </c>
      <c r="D43" s="27">
        <v>891</v>
      </c>
      <c r="E43" s="27">
        <v>743</v>
      </c>
      <c r="F43" s="27">
        <v>721</v>
      </c>
      <c r="G43" s="27">
        <v>827</v>
      </c>
      <c r="H43" s="27">
        <v>847</v>
      </c>
      <c r="I43" s="27">
        <v>872</v>
      </c>
      <c r="J43" s="27">
        <v>859</v>
      </c>
      <c r="K43" s="27">
        <v>825</v>
      </c>
      <c r="L43" s="27">
        <v>786</v>
      </c>
      <c r="M43" s="27">
        <v>786</v>
      </c>
      <c r="N43" s="27">
        <v>747</v>
      </c>
      <c r="O43" s="27">
        <v>740</v>
      </c>
      <c r="P43" s="27">
        <v>719</v>
      </c>
      <c r="Q43" s="27">
        <v>703</v>
      </c>
      <c r="R43" s="27">
        <v>703</v>
      </c>
      <c r="S43" s="27">
        <v>722</v>
      </c>
      <c r="T43" s="14"/>
    </row>
    <row r="44" spans="1:20" ht="12.75">
      <c r="A44" s="63"/>
      <c r="B44" s="64"/>
      <c r="C44" s="4" t="s">
        <v>4</v>
      </c>
      <c r="D44" s="7">
        <v>659</v>
      </c>
      <c r="E44" s="7">
        <v>549</v>
      </c>
      <c r="F44" s="7">
        <v>509</v>
      </c>
      <c r="G44" s="7">
        <v>614</v>
      </c>
      <c r="H44" s="7">
        <v>648</v>
      </c>
      <c r="I44" s="7">
        <v>652</v>
      </c>
      <c r="J44" s="7">
        <v>629</v>
      </c>
      <c r="K44" s="7">
        <v>610</v>
      </c>
      <c r="L44" s="7">
        <v>599</v>
      </c>
      <c r="M44" s="7">
        <v>594</v>
      </c>
      <c r="N44" s="7">
        <v>578</v>
      </c>
      <c r="O44" s="7">
        <v>591</v>
      </c>
      <c r="P44" s="7">
        <v>563</v>
      </c>
      <c r="Q44" s="7">
        <v>559</v>
      </c>
      <c r="R44" s="7">
        <v>541</v>
      </c>
      <c r="S44" s="7">
        <v>535</v>
      </c>
      <c r="T44" s="15"/>
    </row>
    <row r="45" spans="1:20" ht="27" customHeight="1" thickBot="1">
      <c r="A45" s="65"/>
      <c r="B45" s="66"/>
      <c r="C45" s="5" t="s">
        <v>5</v>
      </c>
      <c r="D45" s="8">
        <f>SUM(D43:D44)</f>
        <v>1550</v>
      </c>
      <c r="E45" s="8">
        <f aca="true" t="shared" si="19" ref="E45:J45">SUM(E43:E44)</f>
        <v>1292</v>
      </c>
      <c r="F45" s="8">
        <f t="shared" si="19"/>
        <v>1230</v>
      </c>
      <c r="G45" s="8">
        <f t="shared" si="19"/>
        <v>1441</v>
      </c>
      <c r="H45" s="8">
        <f t="shared" si="19"/>
        <v>1495</v>
      </c>
      <c r="I45" s="8">
        <f t="shared" si="19"/>
        <v>1524</v>
      </c>
      <c r="J45" s="8">
        <f t="shared" si="19"/>
        <v>1488</v>
      </c>
      <c r="K45" s="8">
        <f aca="true" t="shared" si="20" ref="K45:P45">SUM(K43:K44)</f>
        <v>1435</v>
      </c>
      <c r="L45" s="8">
        <f t="shared" si="20"/>
        <v>1385</v>
      </c>
      <c r="M45" s="8">
        <f t="shared" si="20"/>
        <v>1380</v>
      </c>
      <c r="N45" s="8">
        <f t="shared" si="20"/>
        <v>1325</v>
      </c>
      <c r="O45" s="8">
        <f t="shared" si="20"/>
        <v>1331</v>
      </c>
      <c r="P45" s="8">
        <f t="shared" si="20"/>
        <v>1282</v>
      </c>
      <c r="Q45" s="8">
        <f>SUM(Q43:Q44)</f>
        <v>1262</v>
      </c>
      <c r="R45" s="8">
        <f>SUM(R43:R44)</f>
        <v>1244</v>
      </c>
      <c r="S45" s="8">
        <f>SUM(S43:S44)</f>
        <v>1257</v>
      </c>
      <c r="T45" s="22"/>
    </row>
    <row r="46" spans="1:20" ht="12.75">
      <c r="A46" s="61" t="s">
        <v>18</v>
      </c>
      <c r="B46" s="62"/>
      <c r="C46" s="3" t="s">
        <v>3</v>
      </c>
      <c r="D46" s="27">
        <v>2952</v>
      </c>
      <c r="E46" s="27">
        <v>2055</v>
      </c>
      <c r="F46" s="27">
        <v>1818</v>
      </c>
      <c r="G46" s="27">
        <v>2336</v>
      </c>
      <c r="H46" s="27">
        <v>2433</v>
      </c>
      <c r="I46" s="27">
        <v>2465</v>
      </c>
      <c r="J46" s="27">
        <v>2485</v>
      </c>
      <c r="K46" s="27">
        <v>2453</v>
      </c>
      <c r="L46" s="27">
        <v>2429</v>
      </c>
      <c r="M46" s="27">
        <v>2427</v>
      </c>
      <c r="N46" s="27">
        <v>2389</v>
      </c>
      <c r="O46" s="27">
        <v>2368</v>
      </c>
      <c r="P46" s="27">
        <v>2343</v>
      </c>
      <c r="Q46" s="27">
        <v>2226</v>
      </c>
      <c r="R46" s="27">
        <v>2143</v>
      </c>
      <c r="S46" s="27">
        <v>2131</v>
      </c>
      <c r="T46" s="14"/>
    </row>
    <row r="47" spans="1:20" ht="12.75">
      <c r="A47" s="63"/>
      <c r="B47" s="64"/>
      <c r="C47" s="4" t="s">
        <v>4</v>
      </c>
      <c r="D47" s="7">
        <v>1649</v>
      </c>
      <c r="E47" s="7">
        <v>1301</v>
      </c>
      <c r="F47" s="7">
        <v>1039</v>
      </c>
      <c r="G47" s="7">
        <v>1271</v>
      </c>
      <c r="H47" s="7">
        <v>1348</v>
      </c>
      <c r="I47" s="7">
        <v>1398</v>
      </c>
      <c r="J47" s="7">
        <v>1378</v>
      </c>
      <c r="K47" s="7">
        <v>1391</v>
      </c>
      <c r="L47" s="7">
        <v>1400</v>
      </c>
      <c r="M47" s="7">
        <v>1410</v>
      </c>
      <c r="N47" s="7">
        <v>1423</v>
      </c>
      <c r="O47" s="7">
        <v>1450</v>
      </c>
      <c r="P47" s="7">
        <v>1438</v>
      </c>
      <c r="Q47" s="7">
        <v>1409</v>
      </c>
      <c r="R47" s="7">
        <v>1346</v>
      </c>
      <c r="S47" s="7">
        <v>1285</v>
      </c>
      <c r="T47" s="15"/>
    </row>
    <row r="48" spans="1:20" ht="13.5" thickBot="1">
      <c r="A48" s="65"/>
      <c r="B48" s="66"/>
      <c r="C48" s="5" t="s">
        <v>5</v>
      </c>
      <c r="D48" s="8">
        <f>SUM(D46:D47)</f>
        <v>4601</v>
      </c>
      <c r="E48" s="8">
        <f aca="true" t="shared" si="21" ref="E48:J48">SUM(E46:E47)</f>
        <v>3356</v>
      </c>
      <c r="F48" s="8">
        <f t="shared" si="21"/>
        <v>2857</v>
      </c>
      <c r="G48" s="8">
        <f t="shared" si="21"/>
        <v>3607</v>
      </c>
      <c r="H48" s="8">
        <f t="shared" si="21"/>
        <v>3781</v>
      </c>
      <c r="I48" s="8">
        <f t="shared" si="21"/>
        <v>3863</v>
      </c>
      <c r="J48" s="8">
        <f t="shared" si="21"/>
        <v>3863</v>
      </c>
      <c r="K48" s="8">
        <f aca="true" t="shared" si="22" ref="K48:P48">SUM(K46:K47)</f>
        <v>3844</v>
      </c>
      <c r="L48" s="8">
        <f t="shared" si="22"/>
        <v>3829</v>
      </c>
      <c r="M48" s="8">
        <f t="shared" si="22"/>
        <v>3837</v>
      </c>
      <c r="N48" s="8">
        <f t="shared" si="22"/>
        <v>3812</v>
      </c>
      <c r="O48" s="8">
        <f t="shared" si="22"/>
        <v>3818</v>
      </c>
      <c r="P48" s="8">
        <f t="shared" si="22"/>
        <v>3781</v>
      </c>
      <c r="Q48" s="8">
        <f>SUM(Q46:Q47)</f>
        <v>3635</v>
      </c>
      <c r="R48" s="8">
        <f>SUM(R46:R47)</f>
        <v>3489</v>
      </c>
      <c r="S48" s="8">
        <f>SUM(S46:S47)</f>
        <v>3416</v>
      </c>
      <c r="T48" s="22"/>
    </row>
    <row r="49" spans="1:20" ht="12.75">
      <c r="A49" s="61" t="s">
        <v>19</v>
      </c>
      <c r="B49" s="62"/>
      <c r="C49" s="3" t="s">
        <v>3</v>
      </c>
      <c r="D49" s="27">
        <v>1869</v>
      </c>
      <c r="E49" s="27">
        <v>1405</v>
      </c>
      <c r="F49" s="27">
        <v>1284</v>
      </c>
      <c r="G49" s="27">
        <v>1561</v>
      </c>
      <c r="H49" s="27">
        <v>1636</v>
      </c>
      <c r="I49" s="27">
        <v>1663</v>
      </c>
      <c r="J49" s="27">
        <v>1647</v>
      </c>
      <c r="K49" s="27">
        <v>1575</v>
      </c>
      <c r="L49" s="27">
        <v>1531</v>
      </c>
      <c r="M49" s="27">
        <v>1489</v>
      </c>
      <c r="N49" s="27">
        <v>1453</v>
      </c>
      <c r="O49" s="27">
        <v>1442</v>
      </c>
      <c r="P49" s="27">
        <v>1457</v>
      </c>
      <c r="Q49" s="27">
        <v>1429</v>
      </c>
      <c r="R49" s="27">
        <v>1334</v>
      </c>
      <c r="S49" s="27">
        <v>1335</v>
      </c>
      <c r="T49" s="14"/>
    </row>
    <row r="50" spans="1:20" ht="12.75">
      <c r="A50" s="63"/>
      <c r="B50" s="64"/>
      <c r="C50" s="4" t="s">
        <v>4</v>
      </c>
      <c r="D50" s="7">
        <v>968</v>
      </c>
      <c r="E50" s="7">
        <v>772</v>
      </c>
      <c r="F50" s="7">
        <v>666</v>
      </c>
      <c r="G50" s="7">
        <v>854</v>
      </c>
      <c r="H50" s="7">
        <v>898</v>
      </c>
      <c r="I50" s="7">
        <v>922</v>
      </c>
      <c r="J50" s="7">
        <v>898</v>
      </c>
      <c r="K50" s="7">
        <v>883</v>
      </c>
      <c r="L50" s="7">
        <v>885</v>
      </c>
      <c r="M50" s="7">
        <v>880</v>
      </c>
      <c r="N50" s="7">
        <v>844</v>
      </c>
      <c r="O50" s="7">
        <v>849</v>
      </c>
      <c r="P50" s="7">
        <v>823</v>
      </c>
      <c r="Q50" s="7">
        <v>815</v>
      </c>
      <c r="R50" s="7">
        <v>740</v>
      </c>
      <c r="S50" s="7">
        <v>702</v>
      </c>
      <c r="T50" s="15"/>
    </row>
    <row r="51" spans="1:20" ht="13.5" thickBot="1">
      <c r="A51" s="65"/>
      <c r="B51" s="66"/>
      <c r="C51" s="5" t="s">
        <v>5</v>
      </c>
      <c r="D51" s="8">
        <f>SUM(D49:D50)</f>
        <v>2837</v>
      </c>
      <c r="E51" s="8">
        <f aca="true" t="shared" si="23" ref="E51:J51">SUM(E49:E50)</f>
        <v>2177</v>
      </c>
      <c r="F51" s="8">
        <f t="shared" si="23"/>
        <v>1950</v>
      </c>
      <c r="G51" s="8">
        <f t="shared" si="23"/>
        <v>2415</v>
      </c>
      <c r="H51" s="8">
        <f t="shared" si="23"/>
        <v>2534</v>
      </c>
      <c r="I51" s="8">
        <f t="shared" si="23"/>
        <v>2585</v>
      </c>
      <c r="J51" s="8">
        <f t="shared" si="23"/>
        <v>2545</v>
      </c>
      <c r="K51" s="8">
        <f aca="true" t="shared" si="24" ref="K51:P51">SUM(K49:K50)</f>
        <v>2458</v>
      </c>
      <c r="L51" s="8">
        <f t="shared" si="24"/>
        <v>2416</v>
      </c>
      <c r="M51" s="8">
        <f t="shared" si="24"/>
        <v>2369</v>
      </c>
      <c r="N51" s="8">
        <f t="shared" si="24"/>
        <v>2297</v>
      </c>
      <c r="O51" s="8">
        <f t="shared" si="24"/>
        <v>2291</v>
      </c>
      <c r="P51" s="8">
        <f t="shared" si="24"/>
        <v>2280</v>
      </c>
      <c r="Q51" s="8">
        <f>SUM(Q49:Q50)</f>
        <v>2244</v>
      </c>
      <c r="R51" s="8">
        <f>SUM(R49:R50)</f>
        <v>2074</v>
      </c>
      <c r="S51" s="8">
        <f>SUM(S49:S50)</f>
        <v>2037</v>
      </c>
      <c r="T51" s="22"/>
    </row>
    <row r="52" spans="1:20" ht="12.75">
      <c r="A52" s="61" t="s">
        <v>20</v>
      </c>
      <c r="B52" s="62"/>
      <c r="C52" s="3" t="s">
        <v>3</v>
      </c>
      <c r="D52" s="27">
        <v>1029</v>
      </c>
      <c r="E52" s="27">
        <v>691</v>
      </c>
      <c r="F52" s="27">
        <v>677</v>
      </c>
      <c r="G52" s="27">
        <v>798</v>
      </c>
      <c r="H52" s="27">
        <v>845</v>
      </c>
      <c r="I52" s="27">
        <v>883</v>
      </c>
      <c r="J52" s="27">
        <v>844</v>
      </c>
      <c r="K52" s="27">
        <v>808</v>
      </c>
      <c r="L52" s="27">
        <v>779</v>
      </c>
      <c r="M52" s="27">
        <v>772</v>
      </c>
      <c r="N52" s="27">
        <v>750</v>
      </c>
      <c r="O52" s="27">
        <v>748</v>
      </c>
      <c r="P52" s="27">
        <v>783</v>
      </c>
      <c r="Q52" s="27">
        <v>762</v>
      </c>
      <c r="R52" s="27">
        <v>718</v>
      </c>
      <c r="S52" s="27">
        <v>687</v>
      </c>
      <c r="T52" s="14"/>
    </row>
    <row r="53" spans="1:20" ht="12.75">
      <c r="A53" s="63"/>
      <c r="B53" s="64"/>
      <c r="C53" s="4" t="s">
        <v>4</v>
      </c>
      <c r="D53" s="7">
        <v>400</v>
      </c>
      <c r="E53" s="7">
        <v>295</v>
      </c>
      <c r="F53" s="7">
        <v>260</v>
      </c>
      <c r="G53" s="7">
        <v>342</v>
      </c>
      <c r="H53" s="7">
        <v>369</v>
      </c>
      <c r="I53" s="7">
        <v>371</v>
      </c>
      <c r="J53" s="7">
        <v>358</v>
      </c>
      <c r="K53" s="7">
        <v>353</v>
      </c>
      <c r="L53" s="7">
        <v>352</v>
      </c>
      <c r="M53" s="7">
        <v>345</v>
      </c>
      <c r="N53" s="7">
        <v>333</v>
      </c>
      <c r="O53" s="7">
        <v>334</v>
      </c>
      <c r="P53" s="7">
        <v>330</v>
      </c>
      <c r="Q53" s="7">
        <v>325</v>
      </c>
      <c r="R53" s="7">
        <v>312</v>
      </c>
      <c r="S53" s="7">
        <v>302</v>
      </c>
      <c r="T53" s="15"/>
    </row>
    <row r="54" spans="1:20" ht="13.5" thickBot="1">
      <c r="A54" s="65"/>
      <c r="B54" s="66"/>
      <c r="C54" s="5" t="s">
        <v>5</v>
      </c>
      <c r="D54" s="8">
        <f>SUM(D52:D53)</f>
        <v>1429</v>
      </c>
      <c r="E54" s="8">
        <f aca="true" t="shared" si="25" ref="E54:J54">SUM(E52:E53)</f>
        <v>986</v>
      </c>
      <c r="F54" s="8">
        <f t="shared" si="25"/>
        <v>937</v>
      </c>
      <c r="G54" s="8">
        <f t="shared" si="25"/>
        <v>1140</v>
      </c>
      <c r="H54" s="8">
        <f t="shared" si="25"/>
        <v>1214</v>
      </c>
      <c r="I54" s="8">
        <f t="shared" si="25"/>
        <v>1254</v>
      </c>
      <c r="J54" s="8">
        <f t="shared" si="25"/>
        <v>1202</v>
      </c>
      <c r="K54" s="8">
        <f aca="true" t="shared" si="26" ref="K54:P54">SUM(K52:K53)</f>
        <v>1161</v>
      </c>
      <c r="L54" s="8">
        <f t="shared" si="26"/>
        <v>1131</v>
      </c>
      <c r="M54" s="8">
        <f t="shared" si="26"/>
        <v>1117</v>
      </c>
      <c r="N54" s="8">
        <f t="shared" si="26"/>
        <v>1083</v>
      </c>
      <c r="O54" s="8">
        <f t="shared" si="26"/>
        <v>1082</v>
      </c>
      <c r="P54" s="8">
        <f t="shared" si="26"/>
        <v>1113</v>
      </c>
      <c r="Q54" s="8">
        <f>SUM(Q52:Q53)</f>
        <v>1087</v>
      </c>
      <c r="R54" s="8">
        <f>SUM(R52:R53)</f>
        <v>1030</v>
      </c>
      <c r="S54" s="8">
        <f>SUM(S52:S53)</f>
        <v>989</v>
      </c>
      <c r="T54" s="22"/>
    </row>
    <row r="55" spans="1:20" ht="12.75">
      <c r="A55" s="61" t="s">
        <v>21</v>
      </c>
      <c r="B55" s="62"/>
      <c r="C55" s="3" t="s">
        <v>3</v>
      </c>
      <c r="D55" s="27">
        <v>211</v>
      </c>
      <c r="E55" s="27">
        <v>186</v>
      </c>
      <c r="F55" s="27">
        <v>182</v>
      </c>
      <c r="G55" s="27">
        <v>157</v>
      </c>
      <c r="H55" s="27">
        <v>165</v>
      </c>
      <c r="I55" s="27">
        <v>174</v>
      </c>
      <c r="J55" s="27">
        <v>167</v>
      </c>
      <c r="K55" s="27">
        <v>150</v>
      </c>
      <c r="L55" s="27">
        <v>147</v>
      </c>
      <c r="M55" s="27">
        <v>147</v>
      </c>
      <c r="N55" s="27">
        <v>139</v>
      </c>
      <c r="O55" s="27">
        <v>143</v>
      </c>
      <c r="P55" s="27">
        <v>148</v>
      </c>
      <c r="Q55" s="27">
        <v>177</v>
      </c>
      <c r="R55" s="27">
        <v>179</v>
      </c>
      <c r="S55" s="27">
        <v>179</v>
      </c>
      <c r="T55" s="14"/>
    </row>
    <row r="56" spans="1:20" ht="12.75">
      <c r="A56" s="63"/>
      <c r="B56" s="64"/>
      <c r="C56" s="4" t="s">
        <v>4</v>
      </c>
      <c r="D56" s="7">
        <v>201</v>
      </c>
      <c r="E56" s="7">
        <v>177</v>
      </c>
      <c r="F56" s="7">
        <v>195</v>
      </c>
      <c r="G56" s="7">
        <v>175</v>
      </c>
      <c r="H56" s="7">
        <v>186</v>
      </c>
      <c r="I56" s="7">
        <v>189</v>
      </c>
      <c r="J56" s="7">
        <v>177</v>
      </c>
      <c r="K56" s="7">
        <v>170</v>
      </c>
      <c r="L56" s="7">
        <v>175</v>
      </c>
      <c r="M56" s="7">
        <v>172</v>
      </c>
      <c r="N56" s="7">
        <v>177</v>
      </c>
      <c r="O56" s="7">
        <v>177</v>
      </c>
      <c r="P56" s="7">
        <v>170</v>
      </c>
      <c r="Q56" s="7">
        <v>181</v>
      </c>
      <c r="R56" s="7">
        <v>171</v>
      </c>
      <c r="S56" s="7">
        <v>158</v>
      </c>
      <c r="T56" s="15"/>
    </row>
    <row r="57" spans="1:20" ht="13.5" thickBot="1">
      <c r="A57" s="65"/>
      <c r="B57" s="66"/>
      <c r="C57" s="5" t="s">
        <v>5</v>
      </c>
      <c r="D57" s="8">
        <f>SUM(D55:D56)</f>
        <v>412</v>
      </c>
      <c r="E57" s="8">
        <f aca="true" t="shared" si="27" ref="E57:J57">SUM(E55:E56)</f>
        <v>363</v>
      </c>
      <c r="F57" s="8">
        <f t="shared" si="27"/>
        <v>377</v>
      </c>
      <c r="G57" s="8">
        <f t="shared" si="27"/>
        <v>332</v>
      </c>
      <c r="H57" s="8">
        <f t="shared" si="27"/>
        <v>351</v>
      </c>
      <c r="I57" s="8">
        <f t="shared" si="27"/>
        <v>363</v>
      </c>
      <c r="J57" s="8">
        <f t="shared" si="27"/>
        <v>344</v>
      </c>
      <c r="K57" s="8">
        <f aca="true" t="shared" si="28" ref="K57:P57">SUM(K55:K56)</f>
        <v>320</v>
      </c>
      <c r="L57" s="8">
        <f t="shared" si="28"/>
        <v>322</v>
      </c>
      <c r="M57" s="8">
        <f t="shared" si="28"/>
        <v>319</v>
      </c>
      <c r="N57" s="8">
        <f t="shared" si="28"/>
        <v>316</v>
      </c>
      <c r="O57" s="8">
        <f t="shared" si="28"/>
        <v>320</v>
      </c>
      <c r="P57" s="8">
        <f t="shared" si="28"/>
        <v>318</v>
      </c>
      <c r="Q57" s="8">
        <f>SUM(Q55:Q56)</f>
        <v>358</v>
      </c>
      <c r="R57" s="8">
        <f>SUM(R55:R56)</f>
        <v>350</v>
      </c>
      <c r="S57" s="8">
        <f>SUM(S55:S56)</f>
        <v>337</v>
      </c>
      <c r="T57" s="22"/>
    </row>
    <row r="58" spans="1:20" ht="12.75">
      <c r="A58" s="46" t="s">
        <v>22</v>
      </c>
      <c r="B58" s="47"/>
      <c r="C58" s="3" t="s">
        <v>3</v>
      </c>
      <c r="D58" s="27">
        <v>2366</v>
      </c>
      <c r="E58" s="27">
        <v>1660</v>
      </c>
      <c r="F58" s="27">
        <v>1279</v>
      </c>
      <c r="G58" s="27">
        <v>983</v>
      </c>
      <c r="H58" s="27">
        <v>122</v>
      </c>
      <c r="I58" s="27">
        <v>131</v>
      </c>
      <c r="J58" s="27">
        <v>229</v>
      </c>
      <c r="K58" s="27">
        <v>101</v>
      </c>
      <c r="L58" s="27">
        <v>122</v>
      </c>
      <c r="M58" s="27">
        <v>100</v>
      </c>
      <c r="N58" s="27">
        <v>99</v>
      </c>
      <c r="O58" s="27">
        <v>83</v>
      </c>
      <c r="P58" s="27">
        <v>94</v>
      </c>
      <c r="Q58" s="27">
        <v>89</v>
      </c>
      <c r="R58" s="27">
        <v>45</v>
      </c>
      <c r="S58" s="27">
        <v>59</v>
      </c>
      <c r="T58" s="20">
        <f>SUM(H58:S58)</f>
        <v>1274</v>
      </c>
    </row>
    <row r="59" spans="1:20" ht="12.75">
      <c r="A59" s="48"/>
      <c r="B59" s="49"/>
      <c r="C59" s="4" t="s">
        <v>4</v>
      </c>
      <c r="D59" s="28">
        <v>2357</v>
      </c>
      <c r="E59" s="28">
        <v>2626</v>
      </c>
      <c r="F59" s="28">
        <v>1629</v>
      </c>
      <c r="G59" s="28">
        <v>1586</v>
      </c>
      <c r="H59" s="28">
        <v>113</v>
      </c>
      <c r="I59" s="28">
        <v>261</v>
      </c>
      <c r="J59" s="28">
        <v>183</v>
      </c>
      <c r="K59" s="28">
        <v>190</v>
      </c>
      <c r="L59" s="28">
        <v>103</v>
      </c>
      <c r="M59" s="28">
        <v>175</v>
      </c>
      <c r="N59" s="28">
        <v>121</v>
      </c>
      <c r="O59" s="28">
        <v>108</v>
      </c>
      <c r="P59" s="28">
        <v>190</v>
      </c>
      <c r="Q59" s="28">
        <v>121</v>
      </c>
      <c r="R59" s="28">
        <v>90</v>
      </c>
      <c r="S59" s="28">
        <v>53</v>
      </c>
      <c r="T59" s="39">
        <f>SUM(H59:S59)</f>
        <v>1708</v>
      </c>
    </row>
    <row r="60" spans="1:20" ht="13.5" thickBot="1">
      <c r="A60" s="50"/>
      <c r="B60" s="51"/>
      <c r="C60" s="5" t="s">
        <v>5</v>
      </c>
      <c r="D60" s="8">
        <f>SUM(D58:D59)</f>
        <v>4723</v>
      </c>
      <c r="E60" s="8">
        <f aca="true" t="shared" si="29" ref="E60:T60">SUM(E58:E59)</f>
        <v>4286</v>
      </c>
      <c r="F60" s="8">
        <f t="shared" si="29"/>
        <v>2908</v>
      </c>
      <c r="G60" s="8">
        <f t="shared" si="29"/>
        <v>2569</v>
      </c>
      <c r="H60" s="8">
        <f t="shared" si="29"/>
        <v>235</v>
      </c>
      <c r="I60" s="8">
        <f t="shared" si="29"/>
        <v>392</v>
      </c>
      <c r="J60" s="8">
        <f t="shared" si="29"/>
        <v>412</v>
      </c>
      <c r="K60" s="8">
        <f t="shared" si="29"/>
        <v>291</v>
      </c>
      <c r="L60" s="8">
        <f t="shared" si="29"/>
        <v>225</v>
      </c>
      <c r="M60" s="8">
        <f t="shared" si="29"/>
        <v>275</v>
      </c>
      <c r="N60" s="8">
        <f t="shared" si="29"/>
        <v>220</v>
      </c>
      <c r="O60" s="8">
        <f>SUM(O58:O59)</f>
        <v>191</v>
      </c>
      <c r="P60" s="8">
        <f>SUM(P58:P59)</f>
        <v>284</v>
      </c>
      <c r="Q60" s="8">
        <f>SUM(Q58:Q59)</f>
        <v>210</v>
      </c>
      <c r="R60" s="8">
        <f>SUM(R58:R59)</f>
        <v>135</v>
      </c>
      <c r="S60" s="8">
        <f>SUM(S58:S59)</f>
        <v>112</v>
      </c>
      <c r="T60" s="19">
        <f t="shared" si="29"/>
        <v>2982</v>
      </c>
    </row>
    <row r="61" spans="1:20" ht="13.5" thickBot="1">
      <c r="A61" s="55" t="s">
        <v>23</v>
      </c>
      <c r="B61" s="56"/>
      <c r="C61" s="3" t="s">
        <v>3</v>
      </c>
      <c r="D61" s="6">
        <v>1362</v>
      </c>
      <c r="E61" s="6">
        <v>932</v>
      </c>
      <c r="F61" s="6">
        <v>653</v>
      </c>
      <c r="G61" s="6">
        <v>469</v>
      </c>
      <c r="H61" s="6">
        <v>25</v>
      </c>
      <c r="I61" s="6">
        <v>118</v>
      </c>
      <c r="J61" s="6">
        <v>164</v>
      </c>
      <c r="K61" s="6">
        <v>72</v>
      </c>
      <c r="L61" s="6">
        <v>54</v>
      </c>
      <c r="M61" s="6">
        <v>55</v>
      </c>
      <c r="N61" s="6">
        <v>63</v>
      </c>
      <c r="O61" s="6">
        <v>55</v>
      </c>
      <c r="P61" s="6">
        <v>62</v>
      </c>
      <c r="Q61" s="6">
        <v>29</v>
      </c>
      <c r="R61" s="6">
        <v>23</v>
      </c>
      <c r="S61" s="6">
        <v>4</v>
      </c>
      <c r="T61" s="23">
        <f>SUM(H61:S61)</f>
        <v>724</v>
      </c>
    </row>
    <row r="62" spans="1:20" ht="12.75">
      <c r="A62" s="57"/>
      <c r="B62" s="58"/>
      <c r="C62" s="4" t="s">
        <v>4</v>
      </c>
      <c r="D62" s="28">
        <v>1103</v>
      </c>
      <c r="E62" s="28">
        <v>825</v>
      </c>
      <c r="F62" s="28">
        <v>650</v>
      </c>
      <c r="G62" s="28">
        <v>452</v>
      </c>
      <c r="H62" s="28">
        <v>22</v>
      </c>
      <c r="I62" s="28">
        <v>139</v>
      </c>
      <c r="J62" s="28">
        <v>85</v>
      </c>
      <c r="K62" s="28">
        <v>68</v>
      </c>
      <c r="L62" s="28">
        <v>35</v>
      </c>
      <c r="M62" s="28">
        <v>32</v>
      </c>
      <c r="N62" s="28">
        <v>44</v>
      </c>
      <c r="O62" s="28">
        <v>48</v>
      </c>
      <c r="P62" s="28">
        <v>49</v>
      </c>
      <c r="Q62" s="28">
        <v>25</v>
      </c>
      <c r="R62" s="28">
        <v>24</v>
      </c>
      <c r="S62" s="28">
        <v>8</v>
      </c>
      <c r="T62" s="41">
        <f>SUM(H62:S62)</f>
        <v>579</v>
      </c>
    </row>
    <row r="63" spans="1:20" ht="13.5" thickBot="1">
      <c r="A63" s="59"/>
      <c r="B63" s="60"/>
      <c r="C63" s="5" t="s">
        <v>5</v>
      </c>
      <c r="D63" s="36">
        <f>SUM(D61:D62)</f>
        <v>2465</v>
      </c>
      <c r="E63" s="36">
        <f>SUM(E61:E62)</f>
        <v>1757</v>
      </c>
      <c r="F63" s="36">
        <f>SUM(F61:F62)</f>
        <v>1303</v>
      </c>
      <c r="G63" s="36">
        <f>SUM(G61:G62)</f>
        <v>921</v>
      </c>
      <c r="H63" s="36">
        <f>SUM(H61:H62)</f>
        <v>47</v>
      </c>
      <c r="I63" s="36">
        <f>SUM(I61:I62)</f>
        <v>257</v>
      </c>
      <c r="J63" s="36">
        <f aca="true" t="shared" si="30" ref="J63:O63">SUM(J61:J62)</f>
        <v>249</v>
      </c>
      <c r="K63" s="36">
        <f t="shared" si="30"/>
        <v>140</v>
      </c>
      <c r="L63" s="36">
        <f t="shared" si="30"/>
        <v>89</v>
      </c>
      <c r="M63" s="36">
        <f t="shared" si="30"/>
        <v>87</v>
      </c>
      <c r="N63" s="36">
        <f t="shared" si="30"/>
        <v>107</v>
      </c>
      <c r="O63" s="36">
        <f t="shared" si="30"/>
        <v>103</v>
      </c>
      <c r="P63" s="36">
        <f>SUM(P61:P62)</f>
        <v>111</v>
      </c>
      <c r="Q63" s="36">
        <f>SUM(Q61:Q62)</f>
        <v>54</v>
      </c>
      <c r="R63" s="36">
        <f>SUM(R61:R62)</f>
        <v>47</v>
      </c>
      <c r="S63" s="36">
        <f>SUM(S61:S62)</f>
        <v>12</v>
      </c>
      <c r="T63" s="13">
        <f>SUM(T61:T62)</f>
        <v>1303</v>
      </c>
    </row>
    <row r="64" spans="1:3" ht="12.75">
      <c r="A64" s="12"/>
      <c r="B64" s="12"/>
      <c r="C64" s="12"/>
    </row>
    <row r="65" spans="1:3" s="38" customFormat="1" ht="12.75">
      <c r="A65" s="37" t="s">
        <v>37</v>
      </c>
      <c r="B65" s="37"/>
      <c r="C65" s="37"/>
    </row>
    <row r="66" spans="1:3" ht="12.75">
      <c r="A66" s="12"/>
      <c r="B66" s="12"/>
      <c r="C66" s="12"/>
    </row>
  </sheetData>
  <sheetProtection/>
  <mergeCells count="24">
    <mergeCell ref="A52:B54"/>
    <mergeCell ref="A55:B57"/>
    <mergeCell ref="A46:B48"/>
    <mergeCell ref="A49:B51"/>
    <mergeCell ref="A3:C3"/>
    <mergeCell ref="A4:B6"/>
    <mergeCell ref="A7:B9"/>
    <mergeCell ref="A19:A24"/>
    <mergeCell ref="A58:B60"/>
    <mergeCell ref="A61:B63"/>
    <mergeCell ref="A25:B27"/>
    <mergeCell ref="A28:B30"/>
    <mergeCell ref="A31:B33"/>
    <mergeCell ref="A34:B36"/>
    <mergeCell ref="A43:B45"/>
    <mergeCell ref="A37:B39"/>
    <mergeCell ref="B40:B42"/>
    <mergeCell ref="A40:A42"/>
    <mergeCell ref="A1:T1"/>
    <mergeCell ref="A10:B12"/>
    <mergeCell ref="A13:B15"/>
    <mergeCell ref="A16:B18"/>
    <mergeCell ref="B19:B21"/>
    <mergeCell ref="B22:B24"/>
  </mergeCells>
  <printOptions horizontalCentered="1"/>
  <pageMargins left="0" right="0" top="0.1968503937007874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PUP-0-4-212K</cp:lastModifiedBy>
  <cp:lastPrinted>2022-01-10T10:38:38Z</cp:lastPrinted>
  <dcterms:created xsi:type="dcterms:W3CDTF">1997-02-26T13:46:56Z</dcterms:created>
  <dcterms:modified xsi:type="dcterms:W3CDTF">2022-01-10T10:52:02Z</dcterms:modified>
  <cp:category/>
  <cp:version/>
  <cp:contentType/>
  <cp:contentStatus/>
</cp:coreProperties>
</file>