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<sst xmlns="http://schemas.openxmlformats.org/spreadsheetml/2006/main" count="72" uniqueCount="36">
  <si>
    <t>WYSZCZEGÓLNIENIE</t>
  </si>
  <si>
    <t>XII' 09</t>
  </si>
  <si>
    <t>XII'10</t>
  </si>
  <si>
    <t>narastająco</t>
  </si>
  <si>
    <t>Liczba bezrobotnych ogółem</t>
  </si>
  <si>
    <t>Powiat koniński</t>
  </si>
  <si>
    <t>Konin</t>
  </si>
  <si>
    <t xml:space="preserve">Razem </t>
  </si>
  <si>
    <t xml:space="preserve">Wzrost lub spadek                                      w stosunku do poprzedniego miesiąca </t>
  </si>
  <si>
    <t>Stopa bezrobocia*</t>
  </si>
  <si>
    <t>Liczba zarejestrowanych bezrobotnych</t>
  </si>
  <si>
    <t>Wyrejestrowani ogółem</t>
  </si>
  <si>
    <t>w tym</t>
  </si>
  <si>
    <t>podjęcie pracy ogółem</t>
  </si>
  <si>
    <t>w tym praca niesubsydiowana</t>
  </si>
  <si>
    <t>Liczba bezrobotnych kobiet</t>
  </si>
  <si>
    <t>Liczba bezrobotnych                                                         z prawem do zasiłku</t>
  </si>
  <si>
    <t>Bezrobotni w okresie do                                                                       12 miesięcy od dnia ukończenia nauki</t>
  </si>
  <si>
    <t>Bezrobotni zamieszkali                                                              na wsi</t>
  </si>
  <si>
    <t>Liczba zgłoszonych ofert pracy</t>
  </si>
  <si>
    <t xml:space="preserve">w tym do pracy subsydiowanej </t>
  </si>
  <si>
    <t>* Stopa bezrobocia po weryfikacji dokonanej przez GUS w pażdzierniku 2011 r. (korekta od XII 2010 r. do VIII 2011 r.)</t>
  </si>
  <si>
    <t>XII'11</t>
  </si>
  <si>
    <t>I' 12</t>
  </si>
  <si>
    <t>II' 12</t>
  </si>
  <si>
    <t>III' 12</t>
  </si>
  <si>
    <t>IV' 12</t>
  </si>
  <si>
    <t>V' 12</t>
  </si>
  <si>
    <t>VI' 12</t>
  </si>
  <si>
    <t>VII' 12</t>
  </si>
  <si>
    <t>VIII' 12</t>
  </si>
  <si>
    <t>IX' 12</t>
  </si>
  <si>
    <t>X'12</t>
  </si>
  <si>
    <t>XI'12</t>
  </si>
  <si>
    <t xml:space="preserve">LICZBA I STRUKTURA OSÓB BEZROBOTNYCH                                                                                                                                  </t>
  </si>
  <si>
    <t>XII'12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</si>
</sst>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</numFmts>
  <fonts count="7">
    <font>
      <sz val="10"/>
      <name val="Arial CE"/>
      <family val="0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9"/>
      <color indexed="57"/>
      <name val="Times New Roman CE"/>
      <family val="1"/>
    </font>
    <font>
      <b/>
      <sz val="9"/>
      <color indexed="12"/>
      <name val="Times New Roman CE"/>
      <family val="1"/>
    </font>
    <font>
      <sz val="10"/>
      <name val="Times New Roman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2" fontId="3" fillId="0" borderId="7" xfId="0" applyNumberFormat="1" applyFont="1" applyBorder="1" applyAlignment="1">
      <alignment horizontal="center" vertical="center"/>
    </xf>
    <xf numFmtId="172" fontId="4" fillId="0" borderId="4" xfId="0" applyNumberFormat="1" applyFont="1" applyBorder="1" applyAlignment="1">
      <alignment horizontal="center" vertical="center"/>
    </xf>
    <xf numFmtId="172" fontId="2" fillId="0" borderId="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3" fontId="3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center" vertical="center"/>
    </xf>
    <xf numFmtId="172" fontId="4" fillId="0" borderId="21" xfId="0" applyNumberFormat="1" applyFont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3" fillId="2" borderId="27" xfId="0" applyNumberFormat="1" applyFont="1" applyFill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172" fontId="3" fillId="0" borderId="2" xfId="0" applyNumberFormat="1" applyFont="1" applyBorder="1" applyAlignment="1">
      <alignment horizontal="center" vertical="center"/>
    </xf>
    <xf numFmtId="172" fontId="2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 shrinkToFit="1"/>
    </xf>
    <xf numFmtId="49" fontId="2" fillId="0" borderId="33" xfId="0" applyNumberFormat="1" applyFont="1" applyBorder="1" applyAlignment="1">
      <alignment horizontal="center" vertical="center" wrapText="1" shrinkToFit="1"/>
    </xf>
    <xf numFmtId="49" fontId="2" fillId="0" borderId="34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35" xfId="0" applyNumberFormat="1" applyFont="1" applyBorder="1" applyAlignment="1">
      <alignment horizontal="center" vertical="center" wrapText="1" shrinkToFi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90" zoomScaleNormal="90" workbookViewId="0" topLeftCell="A1">
      <selection activeCell="U31" sqref="U31"/>
    </sheetView>
  </sheetViews>
  <sheetFormatPr defaultColWidth="9.00390625" defaultRowHeight="12.75"/>
  <cols>
    <col min="3" max="3" width="14.75390625" style="0" bestFit="1" customWidth="1"/>
    <col min="4" max="5" width="6.25390625" style="0" bestFit="1" customWidth="1"/>
    <col min="6" max="7" width="6.25390625" style="0" customWidth="1"/>
    <col min="8" max="10" width="6.25390625" style="0" bestFit="1" customWidth="1"/>
    <col min="11" max="14" width="6.25390625" style="0" customWidth="1"/>
    <col min="15" max="18" width="6.25390625" style="0" bestFit="1" customWidth="1"/>
    <col min="19" max="19" width="10.625" style="0" customWidth="1"/>
  </cols>
  <sheetData>
    <row r="1" spans="1:18" s="76" customFormat="1" ht="15.75" customHeight="1">
      <c r="A1" s="106" t="s">
        <v>34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8" ht="16.5" thickBot="1">
      <c r="A2" s="1"/>
      <c r="B2" s="1"/>
      <c r="C2" s="1"/>
      <c r="D2" s="1"/>
      <c r="E2" s="1"/>
      <c r="F2" s="1"/>
      <c r="G2" s="1"/>
      <c r="H2" s="1"/>
    </row>
    <row r="3" spans="1:19" ht="16.5" customHeight="1" thickBot="1">
      <c r="A3" s="104" t="s">
        <v>0</v>
      </c>
      <c r="B3" s="105"/>
      <c r="C3" s="105"/>
      <c r="D3" s="2" t="s">
        <v>1</v>
      </c>
      <c r="E3" s="2" t="s">
        <v>2</v>
      </c>
      <c r="F3" s="37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28</v>
      </c>
      <c r="M3" s="2" t="s">
        <v>29</v>
      </c>
      <c r="N3" s="2" t="s">
        <v>30</v>
      </c>
      <c r="O3" s="2" t="s">
        <v>31</v>
      </c>
      <c r="P3" s="2" t="s">
        <v>32</v>
      </c>
      <c r="Q3" s="2" t="s">
        <v>33</v>
      </c>
      <c r="R3" s="2" t="s">
        <v>35</v>
      </c>
      <c r="S3" s="2" t="s">
        <v>3</v>
      </c>
    </row>
    <row r="4" spans="1:19" ht="12.75">
      <c r="A4" s="79" t="s">
        <v>4</v>
      </c>
      <c r="B4" s="80"/>
      <c r="C4" s="22" t="s">
        <v>5</v>
      </c>
      <c r="D4" s="35">
        <v>7214</v>
      </c>
      <c r="E4" s="35">
        <v>7928</v>
      </c>
      <c r="F4" s="36">
        <v>7780</v>
      </c>
      <c r="G4" s="35">
        <v>8158</v>
      </c>
      <c r="H4" s="35">
        <v>8378</v>
      </c>
      <c r="I4" s="35">
        <v>8112</v>
      </c>
      <c r="J4" s="40">
        <v>7768</v>
      </c>
      <c r="K4" s="40">
        <v>7448</v>
      </c>
      <c r="L4" s="40">
        <v>7227</v>
      </c>
      <c r="M4" s="40">
        <v>7429</v>
      </c>
      <c r="N4" s="40">
        <v>7505</v>
      </c>
      <c r="O4" s="53">
        <v>7532</v>
      </c>
      <c r="P4" s="65">
        <v>7593</v>
      </c>
      <c r="Q4" s="65">
        <v>8051</v>
      </c>
      <c r="R4" s="65">
        <v>8476</v>
      </c>
      <c r="S4" s="54"/>
    </row>
    <row r="5" spans="1:19" ht="12.75">
      <c r="A5" s="79"/>
      <c r="B5" s="80"/>
      <c r="C5" s="4" t="s">
        <v>6</v>
      </c>
      <c r="D5" s="5">
        <v>4354</v>
      </c>
      <c r="E5" s="5">
        <v>5011</v>
      </c>
      <c r="F5" s="26">
        <v>4724</v>
      </c>
      <c r="G5" s="5">
        <v>5004</v>
      </c>
      <c r="H5" s="5">
        <v>5180</v>
      </c>
      <c r="I5" s="5">
        <v>5102</v>
      </c>
      <c r="J5" s="41">
        <v>4996</v>
      </c>
      <c r="K5" s="41">
        <v>4870</v>
      </c>
      <c r="L5" s="41">
        <v>4750</v>
      </c>
      <c r="M5" s="41">
        <v>4805</v>
      </c>
      <c r="N5" s="41">
        <v>4837</v>
      </c>
      <c r="O5" s="5">
        <v>4761</v>
      </c>
      <c r="P5" s="66">
        <v>4716</v>
      </c>
      <c r="Q5" s="66">
        <v>4852</v>
      </c>
      <c r="R5" s="66">
        <v>4987</v>
      </c>
      <c r="S5" s="55"/>
    </row>
    <row r="6" spans="1:19" ht="13.5" thickBot="1">
      <c r="A6" s="81"/>
      <c r="B6" s="82"/>
      <c r="C6" s="6" t="s">
        <v>7</v>
      </c>
      <c r="D6" s="7">
        <f aca="true" t="shared" si="0" ref="D6:L6">SUM(D4:D5)</f>
        <v>11568</v>
      </c>
      <c r="E6" s="7">
        <f t="shared" si="0"/>
        <v>12939</v>
      </c>
      <c r="F6" s="32">
        <f t="shared" si="0"/>
        <v>12504</v>
      </c>
      <c r="G6" s="7">
        <f t="shared" si="0"/>
        <v>13162</v>
      </c>
      <c r="H6" s="7">
        <f t="shared" si="0"/>
        <v>13558</v>
      </c>
      <c r="I6" s="7">
        <f t="shared" si="0"/>
        <v>13214</v>
      </c>
      <c r="J6" s="42">
        <f t="shared" si="0"/>
        <v>12764</v>
      </c>
      <c r="K6" s="42">
        <f t="shared" si="0"/>
        <v>12318</v>
      </c>
      <c r="L6" s="42">
        <f t="shared" si="0"/>
        <v>11977</v>
      </c>
      <c r="M6" s="42">
        <f aca="true" t="shared" si="1" ref="M6:R6">SUM(M4:M5)</f>
        <v>12234</v>
      </c>
      <c r="N6" s="42">
        <f t="shared" si="1"/>
        <v>12342</v>
      </c>
      <c r="O6" s="7">
        <f t="shared" si="1"/>
        <v>12293</v>
      </c>
      <c r="P6" s="12">
        <f t="shared" si="1"/>
        <v>12309</v>
      </c>
      <c r="Q6" s="12">
        <f t="shared" si="1"/>
        <v>12903</v>
      </c>
      <c r="R6" s="12">
        <f t="shared" si="1"/>
        <v>13463</v>
      </c>
      <c r="S6" s="56"/>
    </row>
    <row r="7" spans="1:19" ht="12.75">
      <c r="A7" s="77" t="s">
        <v>8</v>
      </c>
      <c r="B7" s="78"/>
      <c r="C7" s="3" t="s">
        <v>5</v>
      </c>
      <c r="D7" s="8" t="str">
        <f>"+"&amp;"339"</f>
        <v>+339</v>
      </c>
      <c r="E7" s="9" t="str">
        <f>"+"&amp;"768"</f>
        <v>+768</v>
      </c>
      <c r="F7" s="31" t="str">
        <f>"+"&amp;"341"</f>
        <v>+341</v>
      </c>
      <c r="G7" s="9" t="str">
        <f aca="true" t="shared" si="2" ref="G7:R9">IF(G4-F4&gt;0,"+"&amp;G4-F4,IF(G4-F4=0,0,G4-F4))</f>
        <v>+378</v>
      </c>
      <c r="H7" s="9" t="str">
        <f t="shared" si="2"/>
        <v>+220</v>
      </c>
      <c r="I7" s="9">
        <f t="shared" si="2"/>
        <v>-266</v>
      </c>
      <c r="J7" s="43">
        <f t="shared" si="2"/>
        <v>-344</v>
      </c>
      <c r="K7" s="43">
        <f t="shared" si="2"/>
        <v>-320</v>
      </c>
      <c r="L7" s="43">
        <f t="shared" si="2"/>
        <v>-221</v>
      </c>
      <c r="M7" s="43" t="str">
        <f t="shared" si="2"/>
        <v>+202</v>
      </c>
      <c r="N7" s="43" t="str">
        <f t="shared" si="2"/>
        <v>+76</v>
      </c>
      <c r="O7" s="9" t="str">
        <f t="shared" si="2"/>
        <v>+27</v>
      </c>
      <c r="P7" s="68" t="str">
        <f t="shared" si="2"/>
        <v>+61</v>
      </c>
      <c r="Q7" s="68" t="str">
        <f t="shared" si="2"/>
        <v>+458</v>
      </c>
      <c r="R7" s="68" t="str">
        <f t="shared" si="2"/>
        <v>+425</v>
      </c>
      <c r="S7" s="57"/>
    </row>
    <row r="8" spans="1:19" ht="12.75">
      <c r="A8" s="79"/>
      <c r="B8" s="80"/>
      <c r="C8" s="4" t="s">
        <v>6</v>
      </c>
      <c r="D8" s="10" t="str">
        <f>"+"&amp;"165"</f>
        <v>+165</v>
      </c>
      <c r="E8" s="11" t="str">
        <f>"+"&amp;"338"</f>
        <v>+338</v>
      </c>
      <c r="F8" s="29" t="str">
        <f>"+"&amp;"27"</f>
        <v>+27</v>
      </c>
      <c r="G8" s="11" t="str">
        <f t="shared" si="2"/>
        <v>+280</v>
      </c>
      <c r="H8" s="11" t="str">
        <f t="shared" si="2"/>
        <v>+176</v>
      </c>
      <c r="I8" s="11">
        <f t="shared" si="2"/>
        <v>-78</v>
      </c>
      <c r="J8" s="44">
        <f t="shared" si="2"/>
        <v>-106</v>
      </c>
      <c r="K8" s="44">
        <f t="shared" si="2"/>
        <v>-126</v>
      </c>
      <c r="L8" s="44">
        <f t="shared" si="2"/>
        <v>-120</v>
      </c>
      <c r="M8" s="44" t="str">
        <f t="shared" si="2"/>
        <v>+55</v>
      </c>
      <c r="N8" s="44" t="str">
        <f t="shared" si="2"/>
        <v>+32</v>
      </c>
      <c r="O8" s="11">
        <f t="shared" si="2"/>
        <v>-76</v>
      </c>
      <c r="P8" s="69">
        <f t="shared" si="2"/>
        <v>-45</v>
      </c>
      <c r="Q8" s="69" t="str">
        <f t="shared" si="2"/>
        <v>+136</v>
      </c>
      <c r="R8" s="69" t="str">
        <f t="shared" si="2"/>
        <v>+135</v>
      </c>
      <c r="S8" s="55"/>
    </row>
    <row r="9" spans="1:19" ht="19.5" customHeight="1" thickBot="1">
      <c r="A9" s="81"/>
      <c r="B9" s="82"/>
      <c r="C9" s="6" t="s">
        <v>7</v>
      </c>
      <c r="D9" s="12" t="str">
        <f>"+"&amp;"504"</f>
        <v>+504</v>
      </c>
      <c r="E9" s="13" t="str">
        <f>"+"&amp;"1106"</f>
        <v>+1106</v>
      </c>
      <c r="F9" s="32" t="str">
        <f>"+"&amp;"368"</f>
        <v>+368</v>
      </c>
      <c r="G9" s="13" t="str">
        <f t="shared" si="2"/>
        <v>+658</v>
      </c>
      <c r="H9" s="13" t="str">
        <f t="shared" si="2"/>
        <v>+396</v>
      </c>
      <c r="I9" s="13">
        <f t="shared" si="2"/>
        <v>-344</v>
      </c>
      <c r="J9" s="45">
        <f t="shared" si="2"/>
        <v>-450</v>
      </c>
      <c r="K9" s="45">
        <f t="shared" si="2"/>
        <v>-446</v>
      </c>
      <c r="L9" s="45">
        <f t="shared" si="2"/>
        <v>-341</v>
      </c>
      <c r="M9" s="45" t="str">
        <f t="shared" si="2"/>
        <v>+257</v>
      </c>
      <c r="N9" s="45" t="str">
        <f t="shared" si="2"/>
        <v>+108</v>
      </c>
      <c r="O9" s="13">
        <f t="shared" si="2"/>
        <v>-49</v>
      </c>
      <c r="P9" s="70" t="str">
        <f t="shared" si="2"/>
        <v>+16</v>
      </c>
      <c r="Q9" s="70" t="str">
        <f t="shared" si="2"/>
        <v>+594</v>
      </c>
      <c r="R9" s="70" t="str">
        <f t="shared" si="2"/>
        <v>+560</v>
      </c>
      <c r="S9" s="56"/>
    </row>
    <row r="10" spans="1:19" ht="12.75">
      <c r="A10" s="77" t="s">
        <v>9</v>
      </c>
      <c r="B10" s="78"/>
      <c r="C10" s="3" t="s">
        <v>5</v>
      </c>
      <c r="D10" s="14">
        <v>0.16</v>
      </c>
      <c r="E10" s="14">
        <v>0.181</v>
      </c>
      <c r="F10" s="33">
        <v>0.177</v>
      </c>
      <c r="G10" s="14">
        <v>0.184</v>
      </c>
      <c r="H10" s="14">
        <v>0.188</v>
      </c>
      <c r="I10" s="14">
        <v>0.183</v>
      </c>
      <c r="J10" s="46">
        <v>0.177</v>
      </c>
      <c r="K10" s="46">
        <v>0.171</v>
      </c>
      <c r="L10" s="46">
        <v>0.166</v>
      </c>
      <c r="M10" s="46">
        <v>0.17</v>
      </c>
      <c r="N10" s="46">
        <v>0.172</v>
      </c>
      <c r="O10" s="14">
        <v>0.171</v>
      </c>
      <c r="P10" s="74">
        <v>0.172</v>
      </c>
      <c r="Q10" s="74">
        <v>0.18</v>
      </c>
      <c r="R10" s="74">
        <v>0.188</v>
      </c>
      <c r="S10" s="57"/>
    </row>
    <row r="11" spans="1:19" ht="12.75">
      <c r="A11" s="79"/>
      <c r="B11" s="80"/>
      <c r="C11" s="4" t="s">
        <v>6</v>
      </c>
      <c r="D11" s="15">
        <v>0.117</v>
      </c>
      <c r="E11" s="15">
        <v>0.135</v>
      </c>
      <c r="F11" s="30">
        <v>0.127</v>
      </c>
      <c r="G11" s="15">
        <v>0.133</v>
      </c>
      <c r="H11" s="15">
        <v>0.137</v>
      </c>
      <c r="I11" s="15">
        <v>0.135</v>
      </c>
      <c r="J11" s="47">
        <v>0.133</v>
      </c>
      <c r="K11" s="47">
        <v>0.13</v>
      </c>
      <c r="L11" s="47">
        <v>0.127</v>
      </c>
      <c r="M11" s="47">
        <v>0.128</v>
      </c>
      <c r="N11" s="47">
        <v>0.129</v>
      </c>
      <c r="O11" s="15">
        <v>0.131</v>
      </c>
      <c r="P11" s="71">
        <v>0.13</v>
      </c>
      <c r="Q11" s="71">
        <v>0.133</v>
      </c>
      <c r="R11" s="71">
        <v>0.137</v>
      </c>
      <c r="S11" s="55"/>
    </row>
    <row r="12" spans="1:19" ht="13.5" thickBot="1">
      <c r="A12" s="81"/>
      <c r="B12" s="82"/>
      <c r="C12" s="6" t="s">
        <v>7</v>
      </c>
      <c r="D12" s="16">
        <v>0.141</v>
      </c>
      <c r="E12" s="16">
        <v>0.16</v>
      </c>
      <c r="F12" s="34">
        <v>0.154</v>
      </c>
      <c r="G12" s="16">
        <v>0.161</v>
      </c>
      <c r="H12" s="16">
        <v>0.165</v>
      </c>
      <c r="I12" s="16">
        <v>0.161</v>
      </c>
      <c r="J12" s="48">
        <v>0.157</v>
      </c>
      <c r="K12" s="48">
        <v>0.152</v>
      </c>
      <c r="L12" s="48">
        <v>0.148</v>
      </c>
      <c r="M12" s="48">
        <v>0.151</v>
      </c>
      <c r="N12" s="48">
        <v>0.152</v>
      </c>
      <c r="O12" s="16">
        <v>0.153</v>
      </c>
      <c r="P12" s="75">
        <v>0.153</v>
      </c>
      <c r="Q12" s="75">
        <v>0.159</v>
      </c>
      <c r="R12" s="75">
        <v>0.165</v>
      </c>
      <c r="S12" s="56"/>
    </row>
    <row r="13" spans="1:19" ht="12.75">
      <c r="A13" s="77" t="s">
        <v>10</v>
      </c>
      <c r="B13" s="78"/>
      <c r="C13" s="3" t="s">
        <v>5</v>
      </c>
      <c r="D13" s="9">
        <v>901</v>
      </c>
      <c r="E13" s="9">
        <v>1321</v>
      </c>
      <c r="F13" s="31">
        <v>847</v>
      </c>
      <c r="G13" s="9">
        <v>886</v>
      </c>
      <c r="H13" s="9">
        <v>694</v>
      </c>
      <c r="I13" s="9">
        <v>572</v>
      </c>
      <c r="J13" s="43">
        <v>535</v>
      </c>
      <c r="K13" s="43">
        <v>517</v>
      </c>
      <c r="L13" s="43">
        <v>565</v>
      </c>
      <c r="M13" s="43">
        <v>835</v>
      </c>
      <c r="N13" s="43">
        <v>666</v>
      </c>
      <c r="O13" s="9">
        <v>818</v>
      </c>
      <c r="P13" s="68">
        <v>912</v>
      </c>
      <c r="Q13" s="68">
        <v>983</v>
      </c>
      <c r="R13" s="68">
        <v>908</v>
      </c>
      <c r="S13" s="58">
        <f>SUM(G13:R13)</f>
        <v>8891</v>
      </c>
    </row>
    <row r="14" spans="1:19" ht="12.75">
      <c r="A14" s="79"/>
      <c r="B14" s="80"/>
      <c r="C14" s="4" t="s">
        <v>6</v>
      </c>
      <c r="D14" s="11">
        <v>521</v>
      </c>
      <c r="E14" s="11">
        <v>691</v>
      </c>
      <c r="F14" s="29">
        <v>424</v>
      </c>
      <c r="G14" s="11">
        <v>570</v>
      </c>
      <c r="H14" s="11">
        <v>531</v>
      </c>
      <c r="I14" s="11">
        <v>444</v>
      </c>
      <c r="J14" s="44">
        <v>332</v>
      </c>
      <c r="K14" s="44">
        <v>353</v>
      </c>
      <c r="L14" s="44">
        <v>376</v>
      </c>
      <c r="M14" s="44">
        <v>474</v>
      </c>
      <c r="N14" s="44">
        <v>433</v>
      </c>
      <c r="O14" s="11">
        <v>441</v>
      </c>
      <c r="P14" s="69">
        <v>510</v>
      </c>
      <c r="Q14" s="69">
        <v>530</v>
      </c>
      <c r="R14" s="69">
        <v>436</v>
      </c>
      <c r="S14" s="59">
        <f>SUM(G14:R14)</f>
        <v>5430</v>
      </c>
    </row>
    <row r="15" spans="1:19" ht="13.5" thickBot="1">
      <c r="A15" s="81"/>
      <c r="B15" s="82"/>
      <c r="C15" s="6" t="s">
        <v>7</v>
      </c>
      <c r="D15" s="7">
        <f aca="true" t="shared" si="3" ref="D15:R15">SUM(D13:D14)</f>
        <v>1422</v>
      </c>
      <c r="E15" s="7">
        <f t="shared" si="3"/>
        <v>2012</v>
      </c>
      <c r="F15" s="32">
        <f t="shared" si="3"/>
        <v>1271</v>
      </c>
      <c r="G15" s="7">
        <f t="shared" si="3"/>
        <v>1456</v>
      </c>
      <c r="H15" s="7">
        <f t="shared" si="3"/>
        <v>1225</v>
      </c>
      <c r="I15" s="7">
        <f t="shared" si="3"/>
        <v>1016</v>
      </c>
      <c r="J15" s="42">
        <f t="shared" si="3"/>
        <v>867</v>
      </c>
      <c r="K15" s="42">
        <f t="shared" si="3"/>
        <v>870</v>
      </c>
      <c r="L15" s="42">
        <f t="shared" si="3"/>
        <v>941</v>
      </c>
      <c r="M15" s="42">
        <f t="shared" si="3"/>
        <v>1309</v>
      </c>
      <c r="N15" s="42">
        <f t="shared" si="3"/>
        <v>1099</v>
      </c>
      <c r="O15" s="7">
        <f t="shared" si="3"/>
        <v>1259</v>
      </c>
      <c r="P15" s="12">
        <f t="shared" si="3"/>
        <v>1422</v>
      </c>
      <c r="Q15" s="12">
        <f t="shared" si="3"/>
        <v>1513</v>
      </c>
      <c r="R15" s="12">
        <f t="shared" si="3"/>
        <v>1344</v>
      </c>
      <c r="S15" s="60">
        <f>SUM(S13:S14)</f>
        <v>14321</v>
      </c>
    </row>
    <row r="16" spans="1:19" ht="12.75">
      <c r="A16" s="77" t="s">
        <v>11</v>
      </c>
      <c r="B16" s="78"/>
      <c r="C16" s="3" t="s">
        <v>5</v>
      </c>
      <c r="D16" s="9">
        <v>472</v>
      </c>
      <c r="E16" s="9">
        <v>553</v>
      </c>
      <c r="F16" s="31">
        <v>506</v>
      </c>
      <c r="G16" s="9">
        <v>508</v>
      </c>
      <c r="H16" s="9">
        <v>474</v>
      </c>
      <c r="I16" s="9">
        <v>838</v>
      </c>
      <c r="J16" s="43">
        <v>879</v>
      </c>
      <c r="K16" s="43">
        <v>837</v>
      </c>
      <c r="L16" s="43">
        <v>786</v>
      </c>
      <c r="M16" s="43">
        <v>633</v>
      </c>
      <c r="N16" s="43">
        <v>590</v>
      </c>
      <c r="O16" s="9">
        <v>791</v>
      </c>
      <c r="P16" s="68">
        <v>851</v>
      </c>
      <c r="Q16" s="68">
        <v>525</v>
      </c>
      <c r="R16" s="68">
        <v>483</v>
      </c>
      <c r="S16" s="61">
        <f>SUM(G16:R16)</f>
        <v>8195</v>
      </c>
    </row>
    <row r="17" spans="1:19" ht="12.75">
      <c r="A17" s="79"/>
      <c r="B17" s="80"/>
      <c r="C17" s="4" t="s">
        <v>6</v>
      </c>
      <c r="D17" s="11">
        <v>331</v>
      </c>
      <c r="E17" s="11">
        <v>360</v>
      </c>
      <c r="F17" s="29">
        <v>397</v>
      </c>
      <c r="G17" s="11">
        <v>290</v>
      </c>
      <c r="H17" s="11">
        <v>355</v>
      </c>
      <c r="I17" s="11">
        <v>522</v>
      </c>
      <c r="J17" s="44">
        <v>438</v>
      </c>
      <c r="K17" s="44">
        <v>479</v>
      </c>
      <c r="L17" s="44">
        <v>496</v>
      </c>
      <c r="M17" s="44">
        <v>419</v>
      </c>
      <c r="N17" s="44">
        <v>401</v>
      </c>
      <c r="O17" s="11">
        <v>517</v>
      </c>
      <c r="P17" s="69">
        <v>555</v>
      </c>
      <c r="Q17" s="69">
        <v>394</v>
      </c>
      <c r="R17" s="69">
        <v>301</v>
      </c>
      <c r="S17" s="59">
        <f>SUM(G17:R17)</f>
        <v>5167</v>
      </c>
    </row>
    <row r="18" spans="1:19" ht="13.5" thickBot="1">
      <c r="A18" s="81"/>
      <c r="B18" s="82"/>
      <c r="C18" s="6" t="s">
        <v>7</v>
      </c>
      <c r="D18" s="7">
        <f aca="true" t="shared" si="4" ref="D18:S18">SUM(D16:D17)</f>
        <v>803</v>
      </c>
      <c r="E18" s="7">
        <f t="shared" si="4"/>
        <v>913</v>
      </c>
      <c r="F18" s="32">
        <f t="shared" si="4"/>
        <v>903</v>
      </c>
      <c r="G18" s="7">
        <f t="shared" si="4"/>
        <v>798</v>
      </c>
      <c r="H18" s="7">
        <f t="shared" si="4"/>
        <v>829</v>
      </c>
      <c r="I18" s="7">
        <f t="shared" si="4"/>
        <v>1360</v>
      </c>
      <c r="J18" s="42">
        <f t="shared" si="4"/>
        <v>1317</v>
      </c>
      <c r="K18" s="42">
        <f t="shared" si="4"/>
        <v>1316</v>
      </c>
      <c r="L18" s="42">
        <f t="shared" si="4"/>
        <v>1282</v>
      </c>
      <c r="M18" s="42">
        <f t="shared" si="4"/>
        <v>1052</v>
      </c>
      <c r="N18" s="42">
        <f t="shared" si="4"/>
        <v>991</v>
      </c>
      <c r="O18" s="7">
        <f t="shared" si="4"/>
        <v>1308</v>
      </c>
      <c r="P18" s="12">
        <f t="shared" si="4"/>
        <v>1406</v>
      </c>
      <c r="Q18" s="12">
        <f t="shared" si="4"/>
        <v>919</v>
      </c>
      <c r="R18" s="12">
        <f t="shared" si="4"/>
        <v>784</v>
      </c>
      <c r="S18" s="60">
        <f t="shared" si="4"/>
        <v>13362</v>
      </c>
    </row>
    <row r="19" spans="1:19" ht="12.75">
      <c r="A19" s="95" t="s">
        <v>12</v>
      </c>
      <c r="B19" s="98" t="s">
        <v>13</v>
      </c>
      <c r="C19" s="3" t="s">
        <v>5</v>
      </c>
      <c r="D19" s="9">
        <v>239</v>
      </c>
      <c r="E19" s="9">
        <v>396</v>
      </c>
      <c r="F19" s="31">
        <v>239</v>
      </c>
      <c r="G19" s="9">
        <v>282</v>
      </c>
      <c r="H19" s="9">
        <v>230</v>
      </c>
      <c r="I19" s="9">
        <v>420</v>
      </c>
      <c r="J19" s="43">
        <v>582</v>
      </c>
      <c r="K19" s="43">
        <v>397</v>
      </c>
      <c r="L19" s="43">
        <v>312</v>
      </c>
      <c r="M19" s="43">
        <v>350</v>
      </c>
      <c r="N19" s="43">
        <v>258</v>
      </c>
      <c r="O19" s="9">
        <v>412</v>
      </c>
      <c r="P19" s="68">
        <v>417</v>
      </c>
      <c r="Q19" s="68">
        <v>252</v>
      </c>
      <c r="R19" s="68">
        <v>254</v>
      </c>
      <c r="S19" s="61">
        <f>SUM(G19:R19)</f>
        <v>4166</v>
      </c>
    </row>
    <row r="20" spans="1:19" ht="12.75">
      <c r="A20" s="96"/>
      <c r="B20" s="99"/>
      <c r="C20" s="4" t="s">
        <v>6</v>
      </c>
      <c r="D20" s="11">
        <v>150</v>
      </c>
      <c r="E20" s="11">
        <v>245</v>
      </c>
      <c r="F20" s="29">
        <v>200</v>
      </c>
      <c r="G20" s="11">
        <v>139</v>
      </c>
      <c r="H20" s="11">
        <v>186</v>
      </c>
      <c r="I20" s="11">
        <v>241</v>
      </c>
      <c r="J20" s="44">
        <v>244</v>
      </c>
      <c r="K20" s="44">
        <v>242</v>
      </c>
      <c r="L20" s="44">
        <v>185</v>
      </c>
      <c r="M20" s="44">
        <v>210</v>
      </c>
      <c r="N20" s="44">
        <v>186</v>
      </c>
      <c r="O20" s="11">
        <v>262</v>
      </c>
      <c r="P20" s="69">
        <v>246</v>
      </c>
      <c r="Q20" s="69">
        <v>185</v>
      </c>
      <c r="R20" s="69">
        <v>140</v>
      </c>
      <c r="S20" s="59">
        <f>SUM(G20:R20)</f>
        <v>2466</v>
      </c>
    </row>
    <row r="21" spans="1:19" ht="12.75">
      <c r="A21" s="96"/>
      <c r="B21" s="100"/>
      <c r="C21" s="17" t="s">
        <v>7</v>
      </c>
      <c r="D21" s="18">
        <f aca="true" t="shared" si="5" ref="D21:S21">SUM(D19:D20)</f>
        <v>389</v>
      </c>
      <c r="E21" s="18">
        <f t="shared" si="5"/>
        <v>641</v>
      </c>
      <c r="F21" s="27">
        <f t="shared" si="5"/>
        <v>439</v>
      </c>
      <c r="G21" s="18">
        <f t="shared" si="5"/>
        <v>421</v>
      </c>
      <c r="H21" s="18">
        <f t="shared" si="5"/>
        <v>416</v>
      </c>
      <c r="I21" s="18">
        <f t="shared" si="5"/>
        <v>661</v>
      </c>
      <c r="J21" s="49">
        <f t="shared" si="5"/>
        <v>826</v>
      </c>
      <c r="K21" s="49">
        <f t="shared" si="5"/>
        <v>639</v>
      </c>
      <c r="L21" s="49">
        <f t="shared" si="5"/>
        <v>497</v>
      </c>
      <c r="M21" s="49">
        <f t="shared" si="5"/>
        <v>560</v>
      </c>
      <c r="N21" s="49">
        <f t="shared" si="5"/>
        <v>444</v>
      </c>
      <c r="O21" s="18">
        <f t="shared" si="5"/>
        <v>674</v>
      </c>
      <c r="P21" s="67">
        <f t="shared" si="5"/>
        <v>663</v>
      </c>
      <c r="Q21" s="67">
        <f t="shared" si="5"/>
        <v>437</v>
      </c>
      <c r="R21" s="67">
        <f t="shared" si="5"/>
        <v>394</v>
      </c>
      <c r="S21" s="62">
        <f t="shared" si="5"/>
        <v>6632</v>
      </c>
    </row>
    <row r="22" spans="1:19" ht="12.75">
      <c r="A22" s="96"/>
      <c r="B22" s="101" t="s">
        <v>14</v>
      </c>
      <c r="C22" s="19" t="s">
        <v>5</v>
      </c>
      <c r="D22" s="20">
        <v>213</v>
      </c>
      <c r="E22" s="20">
        <v>357</v>
      </c>
      <c r="F22" s="25">
        <v>229</v>
      </c>
      <c r="G22" s="20">
        <v>276</v>
      </c>
      <c r="H22" s="20">
        <v>215</v>
      </c>
      <c r="I22" s="20">
        <v>383</v>
      </c>
      <c r="J22" s="50">
        <v>489</v>
      </c>
      <c r="K22" s="50">
        <v>340</v>
      </c>
      <c r="L22" s="50">
        <v>275</v>
      </c>
      <c r="M22" s="50">
        <v>295</v>
      </c>
      <c r="N22" s="50">
        <v>228</v>
      </c>
      <c r="O22" s="20">
        <v>379</v>
      </c>
      <c r="P22" s="72">
        <v>378</v>
      </c>
      <c r="Q22" s="72">
        <v>235</v>
      </c>
      <c r="R22" s="72">
        <v>210</v>
      </c>
      <c r="S22" s="58">
        <f>SUM(G22:R22)</f>
        <v>3703</v>
      </c>
    </row>
    <row r="23" spans="1:19" ht="12.75">
      <c r="A23" s="96"/>
      <c r="B23" s="102"/>
      <c r="C23" s="4" t="s">
        <v>6</v>
      </c>
      <c r="D23" s="21">
        <v>132</v>
      </c>
      <c r="E23" s="21">
        <v>206</v>
      </c>
      <c r="F23" s="29">
        <v>193</v>
      </c>
      <c r="G23" s="21">
        <v>137</v>
      </c>
      <c r="H23" s="21">
        <v>184</v>
      </c>
      <c r="I23" s="21">
        <v>216</v>
      </c>
      <c r="J23" s="51">
        <v>229</v>
      </c>
      <c r="K23" s="51">
        <v>218</v>
      </c>
      <c r="L23" s="51">
        <v>168</v>
      </c>
      <c r="M23" s="51">
        <v>178</v>
      </c>
      <c r="N23" s="51">
        <v>173</v>
      </c>
      <c r="O23" s="21">
        <v>247</v>
      </c>
      <c r="P23" s="10">
        <v>220</v>
      </c>
      <c r="Q23" s="10">
        <v>171</v>
      </c>
      <c r="R23" s="10">
        <v>121</v>
      </c>
      <c r="S23" s="59">
        <f>SUM(G23:R23)</f>
        <v>2262</v>
      </c>
    </row>
    <row r="24" spans="1:19" ht="13.5" thickBot="1">
      <c r="A24" s="97"/>
      <c r="B24" s="103"/>
      <c r="C24" s="6" t="s">
        <v>7</v>
      </c>
      <c r="D24" s="7">
        <f aca="true" t="shared" si="6" ref="D24:S24">SUM(D22:D23)</f>
        <v>345</v>
      </c>
      <c r="E24" s="7">
        <f t="shared" si="6"/>
        <v>563</v>
      </c>
      <c r="F24" s="32">
        <f t="shared" si="6"/>
        <v>422</v>
      </c>
      <c r="G24" s="7">
        <f t="shared" si="6"/>
        <v>413</v>
      </c>
      <c r="H24" s="7">
        <f t="shared" si="6"/>
        <v>399</v>
      </c>
      <c r="I24" s="7">
        <f t="shared" si="6"/>
        <v>599</v>
      </c>
      <c r="J24" s="42">
        <f t="shared" si="6"/>
        <v>718</v>
      </c>
      <c r="K24" s="42">
        <f t="shared" si="6"/>
        <v>558</v>
      </c>
      <c r="L24" s="42">
        <f t="shared" si="6"/>
        <v>443</v>
      </c>
      <c r="M24" s="42">
        <f t="shared" si="6"/>
        <v>473</v>
      </c>
      <c r="N24" s="42">
        <f t="shared" si="6"/>
        <v>401</v>
      </c>
      <c r="O24" s="7">
        <f t="shared" si="6"/>
        <v>626</v>
      </c>
      <c r="P24" s="12">
        <f t="shared" si="6"/>
        <v>598</v>
      </c>
      <c r="Q24" s="12">
        <f t="shared" si="6"/>
        <v>406</v>
      </c>
      <c r="R24" s="12">
        <f t="shared" si="6"/>
        <v>331</v>
      </c>
      <c r="S24" s="60">
        <f t="shared" si="6"/>
        <v>5965</v>
      </c>
    </row>
    <row r="25" spans="1:19" ht="12.75">
      <c r="A25" s="79" t="s">
        <v>15</v>
      </c>
      <c r="B25" s="80"/>
      <c r="C25" s="22" t="s">
        <v>5</v>
      </c>
      <c r="D25" s="23">
        <v>3882</v>
      </c>
      <c r="E25" s="23">
        <v>4288</v>
      </c>
      <c r="F25" s="31">
        <v>4372</v>
      </c>
      <c r="G25" s="23">
        <v>4465</v>
      </c>
      <c r="H25" s="23">
        <v>4493</v>
      </c>
      <c r="I25" s="23">
        <v>4352</v>
      </c>
      <c r="J25" s="52">
        <v>4199</v>
      </c>
      <c r="K25" s="52">
        <v>4031</v>
      </c>
      <c r="L25" s="52">
        <v>3893</v>
      </c>
      <c r="M25" s="52">
        <v>4049</v>
      </c>
      <c r="N25" s="52">
        <v>4139</v>
      </c>
      <c r="O25" s="23">
        <v>4154</v>
      </c>
      <c r="P25" s="68">
        <v>4186</v>
      </c>
      <c r="Q25" s="68">
        <v>4425</v>
      </c>
      <c r="R25" s="68">
        <v>4535</v>
      </c>
      <c r="S25" s="54"/>
    </row>
    <row r="26" spans="1:19" ht="12.75">
      <c r="A26" s="79"/>
      <c r="B26" s="80"/>
      <c r="C26" s="4" t="s">
        <v>6</v>
      </c>
      <c r="D26" s="21">
        <v>2221</v>
      </c>
      <c r="E26" s="21">
        <v>2567</v>
      </c>
      <c r="F26" s="29">
        <v>2555</v>
      </c>
      <c r="G26" s="21">
        <v>2655</v>
      </c>
      <c r="H26" s="21">
        <v>2689</v>
      </c>
      <c r="I26" s="21">
        <v>2643</v>
      </c>
      <c r="J26" s="51">
        <v>2604</v>
      </c>
      <c r="K26" s="51">
        <v>2552</v>
      </c>
      <c r="L26" s="51">
        <v>2477</v>
      </c>
      <c r="M26" s="51">
        <v>2537</v>
      </c>
      <c r="N26" s="51">
        <v>2559</v>
      </c>
      <c r="O26" s="21">
        <v>2530</v>
      </c>
      <c r="P26" s="10">
        <v>2466</v>
      </c>
      <c r="Q26" s="10">
        <v>2511</v>
      </c>
      <c r="R26" s="10">
        <v>2541</v>
      </c>
      <c r="S26" s="55"/>
    </row>
    <row r="27" spans="1:19" ht="13.5" thickBot="1">
      <c r="A27" s="81"/>
      <c r="B27" s="82"/>
      <c r="C27" s="6" t="s">
        <v>7</v>
      </c>
      <c r="D27" s="7">
        <f aca="true" t="shared" si="7" ref="D27:R27">SUM(D25:D26)</f>
        <v>6103</v>
      </c>
      <c r="E27" s="7">
        <f t="shared" si="7"/>
        <v>6855</v>
      </c>
      <c r="F27" s="32">
        <f t="shared" si="7"/>
        <v>6927</v>
      </c>
      <c r="G27" s="7">
        <f t="shared" si="7"/>
        <v>7120</v>
      </c>
      <c r="H27" s="7">
        <f t="shared" si="7"/>
        <v>7182</v>
      </c>
      <c r="I27" s="7">
        <f t="shared" si="7"/>
        <v>6995</v>
      </c>
      <c r="J27" s="42">
        <f t="shared" si="7"/>
        <v>6803</v>
      </c>
      <c r="K27" s="42">
        <f t="shared" si="7"/>
        <v>6583</v>
      </c>
      <c r="L27" s="42">
        <f t="shared" si="7"/>
        <v>6370</v>
      </c>
      <c r="M27" s="42">
        <f t="shared" si="7"/>
        <v>6586</v>
      </c>
      <c r="N27" s="42">
        <f t="shared" si="7"/>
        <v>6698</v>
      </c>
      <c r="O27" s="7">
        <f t="shared" si="7"/>
        <v>6684</v>
      </c>
      <c r="P27" s="12">
        <f t="shared" si="7"/>
        <v>6652</v>
      </c>
      <c r="Q27" s="12">
        <f t="shared" si="7"/>
        <v>6936</v>
      </c>
      <c r="R27" s="12">
        <f t="shared" si="7"/>
        <v>7076</v>
      </c>
      <c r="S27" s="63"/>
    </row>
    <row r="28" spans="1:19" ht="12.75">
      <c r="A28" s="77" t="s">
        <v>16</v>
      </c>
      <c r="B28" s="78"/>
      <c r="C28" s="3" t="s">
        <v>5</v>
      </c>
      <c r="D28" s="9">
        <v>1161</v>
      </c>
      <c r="E28" s="9">
        <v>872</v>
      </c>
      <c r="F28" s="31">
        <v>899</v>
      </c>
      <c r="G28" s="9">
        <v>1044</v>
      </c>
      <c r="H28" s="9">
        <v>1101</v>
      </c>
      <c r="I28" s="9">
        <v>1010</v>
      </c>
      <c r="J28" s="43">
        <v>878</v>
      </c>
      <c r="K28" s="43">
        <v>794</v>
      </c>
      <c r="L28" s="43">
        <v>761</v>
      </c>
      <c r="M28" s="43">
        <v>736</v>
      </c>
      <c r="N28" s="43">
        <v>692</v>
      </c>
      <c r="O28" s="9">
        <v>644</v>
      </c>
      <c r="P28" s="68">
        <v>667</v>
      </c>
      <c r="Q28" s="68">
        <v>811</v>
      </c>
      <c r="R28" s="68">
        <v>966</v>
      </c>
      <c r="S28" s="54"/>
    </row>
    <row r="29" spans="1:19" ht="12.75">
      <c r="A29" s="79"/>
      <c r="B29" s="80"/>
      <c r="C29" s="4" t="s">
        <v>6</v>
      </c>
      <c r="D29" s="21">
        <v>641</v>
      </c>
      <c r="E29" s="21">
        <v>536</v>
      </c>
      <c r="F29" s="29">
        <v>572</v>
      </c>
      <c r="G29" s="21">
        <v>632</v>
      </c>
      <c r="H29" s="21">
        <v>650</v>
      </c>
      <c r="I29" s="21">
        <v>623</v>
      </c>
      <c r="J29" s="51">
        <v>577</v>
      </c>
      <c r="K29" s="51">
        <v>567</v>
      </c>
      <c r="L29" s="51">
        <v>565</v>
      </c>
      <c r="M29" s="51">
        <v>566</v>
      </c>
      <c r="N29" s="51">
        <v>527</v>
      </c>
      <c r="O29" s="21">
        <v>510</v>
      </c>
      <c r="P29" s="10">
        <v>510</v>
      </c>
      <c r="Q29" s="10">
        <v>542</v>
      </c>
      <c r="R29" s="10">
        <v>565</v>
      </c>
      <c r="S29" s="55"/>
    </row>
    <row r="30" spans="1:19" ht="13.5" thickBot="1">
      <c r="A30" s="81"/>
      <c r="B30" s="82"/>
      <c r="C30" s="6" t="s">
        <v>7</v>
      </c>
      <c r="D30" s="7">
        <f aca="true" t="shared" si="8" ref="D30:R30">SUM(D28:D29)</f>
        <v>1802</v>
      </c>
      <c r="E30" s="7">
        <f t="shared" si="8"/>
        <v>1408</v>
      </c>
      <c r="F30" s="32">
        <f t="shared" si="8"/>
        <v>1471</v>
      </c>
      <c r="G30" s="7">
        <f t="shared" si="8"/>
        <v>1676</v>
      </c>
      <c r="H30" s="7">
        <f t="shared" si="8"/>
        <v>1751</v>
      </c>
      <c r="I30" s="7">
        <f t="shared" si="8"/>
        <v>1633</v>
      </c>
      <c r="J30" s="42">
        <f t="shared" si="8"/>
        <v>1455</v>
      </c>
      <c r="K30" s="42">
        <f t="shared" si="8"/>
        <v>1361</v>
      </c>
      <c r="L30" s="42">
        <f t="shared" si="8"/>
        <v>1326</v>
      </c>
      <c r="M30" s="42">
        <f t="shared" si="8"/>
        <v>1302</v>
      </c>
      <c r="N30" s="42">
        <f t="shared" si="8"/>
        <v>1219</v>
      </c>
      <c r="O30" s="7">
        <f t="shared" si="8"/>
        <v>1154</v>
      </c>
      <c r="P30" s="12">
        <f t="shared" si="8"/>
        <v>1177</v>
      </c>
      <c r="Q30" s="12">
        <f t="shared" si="8"/>
        <v>1353</v>
      </c>
      <c r="R30" s="12">
        <f t="shared" si="8"/>
        <v>1531</v>
      </c>
      <c r="S30" s="63"/>
    </row>
    <row r="31" spans="1:19" ht="12.75">
      <c r="A31" s="89" t="s">
        <v>17</v>
      </c>
      <c r="B31" s="90"/>
      <c r="C31" s="3" t="s">
        <v>5</v>
      </c>
      <c r="D31" s="9">
        <v>604</v>
      </c>
      <c r="E31" s="9">
        <v>677</v>
      </c>
      <c r="F31" s="31">
        <v>671</v>
      </c>
      <c r="G31" s="9">
        <v>735</v>
      </c>
      <c r="H31" s="9">
        <v>748</v>
      </c>
      <c r="I31" s="9">
        <v>717</v>
      </c>
      <c r="J31" s="43">
        <v>428</v>
      </c>
      <c r="K31" s="43">
        <v>482</v>
      </c>
      <c r="L31" s="43">
        <v>251</v>
      </c>
      <c r="M31" s="43">
        <v>353</v>
      </c>
      <c r="N31" s="43">
        <v>449</v>
      </c>
      <c r="O31" s="9">
        <v>579</v>
      </c>
      <c r="P31" s="68">
        <v>663</v>
      </c>
      <c r="Q31" s="68">
        <v>722</v>
      </c>
      <c r="R31" s="68">
        <v>766</v>
      </c>
      <c r="S31" s="54"/>
    </row>
    <row r="32" spans="1:19" ht="12.75">
      <c r="A32" s="91"/>
      <c r="B32" s="92"/>
      <c r="C32" s="4" t="s">
        <v>6</v>
      </c>
      <c r="D32" s="21">
        <v>283</v>
      </c>
      <c r="E32" s="21">
        <v>328</v>
      </c>
      <c r="F32" s="29">
        <v>255</v>
      </c>
      <c r="G32" s="21">
        <v>276</v>
      </c>
      <c r="H32" s="21">
        <v>306</v>
      </c>
      <c r="I32" s="21">
        <v>301</v>
      </c>
      <c r="J32" s="51">
        <v>203</v>
      </c>
      <c r="K32" s="51">
        <v>213</v>
      </c>
      <c r="L32" s="51">
        <v>127</v>
      </c>
      <c r="M32" s="51">
        <v>143</v>
      </c>
      <c r="N32" s="51">
        <v>183</v>
      </c>
      <c r="O32" s="21">
        <v>227</v>
      </c>
      <c r="P32" s="10">
        <v>274</v>
      </c>
      <c r="Q32" s="10">
        <v>288</v>
      </c>
      <c r="R32" s="10">
        <v>289</v>
      </c>
      <c r="S32" s="55"/>
    </row>
    <row r="33" spans="1:19" ht="18.75" customHeight="1" thickBot="1">
      <c r="A33" s="93"/>
      <c r="B33" s="94"/>
      <c r="C33" s="6" t="s">
        <v>7</v>
      </c>
      <c r="D33" s="7">
        <f aca="true" t="shared" si="9" ref="D33:R33">SUM(D31:D32)</f>
        <v>887</v>
      </c>
      <c r="E33" s="7">
        <f t="shared" si="9"/>
        <v>1005</v>
      </c>
      <c r="F33" s="32">
        <f t="shared" si="9"/>
        <v>926</v>
      </c>
      <c r="G33" s="7">
        <f t="shared" si="9"/>
        <v>1011</v>
      </c>
      <c r="H33" s="7">
        <f t="shared" si="9"/>
        <v>1054</v>
      </c>
      <c r="I33" s="7">
        <f t="shared" si="9"/>
        <v>1018</v>
      </c>
      <c r="J33" s="42">
        <f t="shared" si="9"/>
        <v>631</v>
      </c>
      <c r="K33" s="42">
        <f t="shared" si="9"/>
        <v>695</v>
      </c>
      <c r="L33" s="42">
        <f t="shared" si="9"/>
        <v>378</v>
      </c>
      <c r="M33" s="42">
        <f t="shared" si="9"/>
        <v>496</v>
      </c>
      <c r="N33" s="42">
        <f t="shared" si="9"/>
        <v>632</v>
      </c>
      <c r="O33" s="7">
        <f t="shared" si="9"/>
        <v>806</v>
      </c>
      <c r="P33" s="12">
        <f t="shared" si="9"/>
        <v>937</v>
      </c>
      <c r="Q33" s="12">
        <f t="shared" si="9"/>
        <v>1010</v>
      </c>
      <c r="R33" s="12">
        <f t="shared" si="9"/>
        <v>1055</v>
      </c>
      <c r="S33" s="63"/>
    </row>
    <row r="34" spans="1:19" ht="12.75">
      <c r="A34" s="77" t="s">
        <v>18</v>
      </c>
      <c r="B34" s="78"/>
      <c r="C34" s="3" t="s">
        <v>5</v>
      </c>
      <c r="D34" s="9">
        <v>6150</v>
      </c>
      <c r="E34" s="9">
        <v>6714</v>
      </c>
      <c r="F34" s="31">
        <v>6626</v>
      </c>
      <c r="G34" s="9">
        <v>6953</v>
      </c>
      <c r="H34" s="9">
        <v>7128</v>
      </c>
      <c r="I34" s="9">
        <v>6893</v>
      </c>
      <c r="J34" s="43">
        <v>6594</v>
      </c>
      <c r="K34" s="43">
        <v>6320</v>
      </c>
      <c r="L34" s="43">
        <v>6143</v>
      </c>
      <c r="M34" s="43">
        <v>6313</v>
      </c>
      <c r="N34" s="43">
        <v>6380</v>
      </c>
      <c r="O34" s="9">
        <v>6403</v>
      </c>
      <c r="P34" s="68">
        <v>6439</v>
      </c>
      <c r="Q34" s="68">
        <v>6851</v>
      </c>
      <c r="R34" s="68">
        <v>7227</v>
      </c>
      <c r="S34" s="54"/>
    </row>
    <row r="35" spans="1:19" ht="12.75">
      <c r="A35" s="79"/>
      <c r="B35" s="80"/>
      <c r="C35" s="4" t="s">
        <v>6</v>
      </c>
      <c r="D35" s="21">
        <v>0</v>
      </c>
      <c r="E35" s="21">
        <v>0</v>
      </c>
      <c r="F35" s="29">
        <v>0</v>
      </c>
      <c r="G35" s="21">
        <v>0</v>
      </c>
      <c r="H35" s="21">
        <v>0</v>
      </c>
      <c r="I35" s="2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21">
        <v>0</v>
      </c>
      <c r="P35" s="10">
        <v>0</v>
      </c>
      <c r="Q35" s="10">
        <v>0</v>
      </c>
      <c r="R35" s="10">
        <v>0</v>
      </c>
      <c r="S35" s="55"/>
    </row>
    <row r="36" spans="1:19" ht="13.5" thickBot="1">
      <c r="A36" s="81"/>
      <c r="B36" s="82"/>
      <c r="C36" s="6" t="s">
        <v>7</v>
      </c>
      <c r="D36" s="7">
        <f aca="true" t="shared" si="10" ref="D36:R36">SUM(D34:D35)</f>
        <v>6150</v>
      </c>
      <c r="E36" s="7">
        <f t="shared" si="10"/>
        <v>6714</v>
      </c>
      <c r="F36" s="32">
        <f t="shared" si="10"/>
        <v>6626</v>
      </c>
      <c r="G36" s="7">
        <f t="shared" si="10"/>
        <v>6953</v>
      </c>
      <c r="H36" s="7">
        <f t="shared" si="10"/>
        <v>7128</v>
      </c>
      <c r="I36" s="7">
        <f t="shared" si="10"/>
        <v>6893</v>
      </c>
      <c r="J36" s="42">
        <f t="shared" si="10"/>
        <v>6594</v>
      </c>
      <c r="K36" s="42">
        <f t="shared" si="10"/>
        <v>6320</v>
      </c>
      <c r="L36" s="42">
        <f t="shared" si="10"/>
        <v>6143</v>
      </c>
      <c r="M36" s="42">
        <f t="shared" si="10"/>
        <v>6313</v>
      </c>
      <c r="N36" s="42">
        <f t="shared" si="10"/>
        <v>6380</v>
      </c>
      <c r="O36" s="7">
        <f t="shared" si="10"/>
        <v>6403</v>
      </c>
      <c r="P36" s="12">
        <f t="shared" si="10"/>
        <v>6439</v>
      </c>
      <c r="Q36" s="12">
        <f t="shared" si="10"/>
        <v>6851</v>
      </c>
      <c r="R36" s="12">
        <f t="shared" si="10"/>
        <v>7227</v>
      </c>
      <c r="S36" s="63"/>
    </row>
    <row r="37" spans="1:19" ht="12.75">
      <c r="A37" s="77" t="s">
        <v>19</v>
      </c>
      <c r="B37" s="78"/>
      <c r="C37" s="3" t="s">
        <v>5</v>
      </c>
      <c r="D37" s="9">
        <v>16</v>
      </c>
      <c r="E37" s="9">
        <v>37</v>
      </c>
      <c r="F37" s="31">
        <v>10</v>
      </c>
      <c r="G37" s="9">
        <v>36</v>
      </c>
      <c r="H37" s="9">
        <v>75</v>
      </c>
      <c r="I37" s="9">
        <v>118</v>
      </c>
      <c r="J37" s="43">
        <v>124</v>
      </c>
      <c r="K37" s="43">
        <v>206</v>
      </c>
      <c r="L37" s="43">
        <v>120</v>
      </c>
      <c r="M37" s="43">
        <v>132</v>
      </c>
      <c r="N37" s="43">
        <v>111</v>
      </c>
      <c r="O37" s="9">
        <v>53</v>
      </c>
      <c r="P37" s="68">
        <v>68</v>
      </c>
      <c r="Q37" s="68">
        <v>52</v>
      </c>
      <c r="R37" s="68">
        <v>7</v>
      </c>
      <c r="S37" s="61">
        <f>SUM(G37:R37)</f>
        <v>1102</v>
      </c>
    </row>
    <row r="38" spans="1:19" ht="12.75">
      <c r="A38" s="79"/>
      <c r="B38" s="80"/>
      <c r="C38" s="4" t="s">
        <v>6</v>
      </c>
      <c r="D38" s="11">
        <v>47</v>
      </c>
      <c r="E38" s="11">
        <v>74</v>
      </c>
      <c r="F38" s="29">
        <v>36</v>
      </c>
      <c r="G38" s="11">
        <v>65</v>
      </c>
      <c r="H38" s="11">
        <v>130</v>
      </c>
      <c r="I38" s="11">
        <v>80</v>
      </c>
      <c r="J38" s="44">
        <v>61</v>
      </c>
      <c r="K38" s="44">
        <v>124</v>
      </c>
      <c r="L38" s="44">
        <v>141</v>
      </c>
      <c r="M38" s="44">
        <v>156</v>
      </c>
      <c r="N38" s="44">
        <v>79</v>
      </c>
      <c r="O38" s="11">
        <v>165</v>
      </c>
      <c r="P38" s="69">
        <v>79</v>
      </c>
      <c r="Q38" s="69">
        <v>43</v>
      </c>
      <c r="R38" s="69">
        <v>21</v>
      </c>
      <c r="S38" s="59">
        <f>SUM(G38:R38)</f>
        <v>1144</v>
      </c>
    </row>
    <row r="39" spans="1:19" ht="13.5" thickBot="1">
      <c r="A39" s="81"/>
      <c r="B39" s="82"/>
      <c r="C39" s="6" t="s">
        <v>7</v>
      </c>
      <c r="D39" s="7">
        <f aca="true" t="shared" si="11" ref="D39:S39">SUM(D37:D38)</f>
        <v>63</v>
      </c>
      <c r="E39" s="7">
        <f t="shared" si="11"/>
        <v>111</v>
      </c>
      <c r="F39" s="32">
        <f t="shared" si="11"/>
        <v>46</v>
      </c>
      <c r="G39" s="7">
        <f t="shared" si="11"/>
        <v>101</v>
      </c>
      <c r="H39" s="7">
        <f t="shared" si="11"/>
        <v>205</v>
      </c>
      <c r="I39" s="7">
        <f t="shared" si="11"/>
        <v>198</v>
      </c>
      <c r="J39" s="42">
        <f t="shared" si="11"/>
        <v>185</v>
      </c>
      <c r="K39" s="42">
        <f t="shared" si="11"/>
        <v>330</v>
      </c>
      <c r="L39" s="42">
        <f t="shared" si="11"/>
        <v>261</v>
      </c>
      <c r="M39" s="42">
        <f t="shared" si="11"/>
        <v>288</v>
      </c>
      <c r="N39" s="42">
        <f t="shared" si="11"/>
        <v>190</v>
      </c>
      <c r="O39" s="7">
        <f t="shared" si="11"/>
        <v>218</v>
      </c>
      <c r="P39" s="12">
        <f t="shared" si="11"/>
        <v>147</v>
      </c>
      <c r="Q39" s="12">
        <f t="shared" si="11"/>
        <v>95</v>
      </c>
      <c r="R39" s="12">
        <f t="shared" si="11"/>
        <v>28</v>
      </c>
      <c r="S39" s="60">
        <f t="shared" si="11"/>
        <v>2246</v>
      </c>
    </row>
    <row r="40" spans="1:19" ht="12.75">
      <c r="A40" s="83" t="s">
        <v>20</v>
      </c>
      <c r="B40" s="84"/>
      <c r="C40" s="3" t="s">
        <v>5</v>
      </c>
      <c r="D40" s="9">
        <v>10</v>
      </c>
      <c r="E40" s="9">
        <v>15</v>
      </c>
      <c r="F40" s="38">
        <v>3</v>
      </c>
      <c r="G40" s="9">
        <v>10</v>
      </c>
      <c r="H40" s="9">
        <v>69</v>
      </c>
      <c r="I40" s="9">
        <v>99</v>
      </c>
      <c r="J40" s="43">
        <v>82</v>
      </c>
      <c r="K40" s="43">
        <v>131</v>
      </c>
      <c r="L40" s="43">
        <v>69</v>
      </c>
      <c r="M40" s="43">
        <v>109</v>
      </c>
      <c r="N40" s="43">
        <v>86</v>
      </c>
      <c r="O40" s="9">
        <v>35</v>
      </c>
      <c r="P40" s="8">
        <v>12</v>
      </c>
      <c r="Q40" s="8">
        <v>38</v>
      </c>
      <c r="R40" s="8">
        <v>2</v>
      </c>
      <c r="S40" s="64">
        <f>SUM(G40:R40)</f>
        <v>742</v>
      </c>
    </row>
    <row r="41" spans="1:19" ht="12.75">
      <c r="A41" s="85"/>
      <c r="B41" s="86"/>
      <c r="C41" s="4" t="s">
        <v>6</v>
      </c>
      <c r="D41" s="11">
        <v>28</v>
      </c>
      <c r="E41" s="11">
        <v>15</v>
      </c>
      <c r="F41" s="29">
        <v>4</v>
      </c>
      <c r="G41" s="11">
        <v>40</v>
      </c>
      <c r="H41" s="11">
        <v>85</v>
      </c>
      <c r="I41" s="11">
        <v>51</v>
      </c>
      <c r="J41" s="44">
        <v>21</v>
      </c>
      <c r="K41" s="44">
        <v>88</v>
      </c>
      <c r="L41" s="44">
        <v>69</v>
      </c>
      <c r="M41" s="44">
        <v>74</v>
      </c>
      <c r="N41" s="44">
        <v>57</v>
      </c>
      <c r="O41" s="11">
        <v>25</v>
      </c>
      <c r="P41" s="69">
        <v>20</v>
      </c>
      <c r="Q41" s="69">
        <v>17</v>
      </c>
      <c r="R41" s="69">
        <v>0</v>
      </c>
      <c r="S41" s="59">
        <f>SUM(G41:R41)</f>
        <v>547</v>
      </c>
    </row>
    <row r="42" spans="1:19" ht="13.5" thickBot="1">
      <c r="A42" s="87"/>
      <c r="B42" s="88"/>
      <c r="C42" s="6" t="s">
        <v>7</v>
      </c>
      <c r="D42" s="7">
        <f aca="true" t="shared" si="12" ref="D42:S42">SUM(D40:D41)</f>
        <v>38</v>
      </c>
      <c r="E42" s="7">
        <f t="shared" si="12"/>
        <v>30</v>
      </c>
      <c r="F42" s="32">
        <f t="shared" si="12"/>
        <v>7</v>
      </c>
      <c r="G42" s="7">
        <f t="shared" si="12"/>
        <v>50</v>
      </c>
      <c r="H42" s="7">
        <f t="shared" si="12"/>
        <v>154</v>
      </c>
      <c r="I42" s="28">
        <f t="shared" si="12"/>
        <v>150</v>
      </c>
      <c r="J42" s="42">
        <f t="shared" si="12"/>
        <v>103</v>
      </c>
      <c r="K42" s="7">
        <f t="shared" si="12"/>
        <v>219</v>
      </c>
      <c r="L42" s="7">
        <f aca="true" t="shared" si="13" ref="L42:R42">SUM(L40:L41)</f>
        <v>138</v>
      </c>
      <c r="M42" s="7">
        <f t="shared" si="13"/>
        <v>183</v>
      </c>
      <c r="N42" s="12">
        <f t="shared" si="13"/>
        <v>143</v>
      </c>
      <c r="O42" s="60">
        <f t="shared" si="13"/>
        <v>60</v>
      </c>
      <c r="P42" s="73">
        <f t="shared" si="13"/>
        <v>32</v>
      </c>
      <c r="Q42" s="73">
        <f t="shared" si="13"/>
        <v>55</v>
      </c>
      <c r="R42" s="73">
        <f t="shared" si="13"/>
        <v>2</v>
      </c>
      <c r="S42" s="39">
        <f t="shared" si="12"/>
        <v>1289</v>
      </c>
    </row>
    <row r="43" spans="1:8" ht="12.75">
      <c r="A43" s="24"/>
      <c r="B43" s="24"/>
      <c r="C43" s="24"/>
      <c r="D43" s="24"/>
      <c r="E43" s="24"/>
      <c r="F43" s="24"/>
      <c r="G43" s="24"/>
      <c r="H43" s="24"/>
    </row>
    <row r="44" spans="1:8" ht="12.75">
      <c r="A44" s="24" t="s">
        <v>21</v>
      </c>
      <c r="B44" s="24"/>
      <c r="C44" s="24"/>
      <c r="D44" s="24"/>
      <c r="E44" s="24"/>
      <c r="F44" s="24"/>
      <c r="G44" s="24"/>
      <c r="H44" s="24"/>
    </row>
    <row r="45" spans="1:8" ht="12.75">
      <c r="A45" s="24"/>
      <c r="B45" s="24"/>
      <c r="C45" s="24"/>
      <c r="D45" s="24"/>
      <c r="E45" s="24"/>
      <c r="F45" s="24"/>
      <c r="G45" s="24"/>
      <c r="H45" s="24"/>
    </row>
  </sheetData>
  <mergeCells count="16">
    <mergeCell ref="A3:C3"/>
    <mergeCell ref="A4:B6"/>
    <mergeCell ref="A7:B9"/>
    <mergeCell ref="A1:R1"/>
    <mergeCell ref="A10:B12"/>
    <mergeCell ref="A13:B15"/>
    <mergeCell ref="A16:B18"/>
    <mergeCell ref="A19:A24"/>
    <mergeCell ref="B19:B21"/>
    <mergeCell ref="B22:B24"/>
    <mergeCell ref="A37:B39"/>
    <mergeCell ref="A40:B42"/>
    <mergeCell ref="A25:B27"/>
    <mergeCell ref="A28:B30"/>
    <mergeCell ref="A31:B33"/>
    <mergeCell ref="A34:B36"/>
  </mergeCells>
  <printOptions horizontalCentered="1"/>
  <pageMargins left="0" right="0" top="0.2755905511811024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Fujitsu-Siemens</cp:lastModifiedBy>
  <cp:lastPrinted>2013-01-29T12:16:43Z</cp:lastPrinted>
  <dcterms:created xsi:type="dcterms:W3CDTF">1997-02-26T13:46:56Z</dcterms:created>
  <dcterms:modified xsi:type="dcterms:W3CDTF">2013-02-01T09:18:32Z</dcterms:modified>
  <cp:category/>
  <cp:version/>
  <cp:contentType/>
  <cp:contentStatus/>
</cp:coreProperties>
</file>