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<sst xmlns="http://schemas.openxmlformats.org/spreadsheetml/2006/main" count="73" uniqueCount="37">
  <si>
    <t>WYSZCZEGÓLNIENIE</t>
  </si>
  <si>
    <t>XII' 09</t>
  </si>
  <si>
    <t>XII'10</t>
  </si>
  <si>
    <t>narastająco</t>
  </si>
  <si>
    <t>Liczba bezrobotnych ogółem</t>
  </si>
  <si>
    <t>Powiat koniński</t>
  </si>
  <si>
    <t>Konin</t>
  </si>
  <si>
    <t xml:space="preserve">Razem </t>
  </si>
  <si>
    <t xml:space="preserve">Wzrost lub spadek                                      w stosunku do poprzedniego miesiąca </t>
  </si>
  <si>
    <t>Stopa bezrobocia*</t>
  </si>
  <si>
    <t>Liczba zarejestrowanych bezrobotnych</t>
  </si>
  <si>
    <t>Wyrejestrowani ogółem</t>
  </si>
  <si>
    <t>w tym</t>
  </si>
  <si>
    <t>podjęcie pracy ogółem</t>
  </si>
  <si>
    <t>w tym praca niesubsydiowana</t>
  </si>
  <si>
    <t>Liczba bezrobotnych kobiet</t>
  </si>
  <si>
    <t>Liczba bezrobotnych                                                         z prawem do zasiłku</t>
  </si>
  <si>
    <t>Bezrobotni w okresie do                                                                       12 miesięcy od dnia ukończenia nauki</t>
  </si>
  <si>
    <t>Bezrobotni zamieszkali                                                              na wsi</t>
  </si>
  <si>
    <t>Liczba zgłoszonych ofert pracy</t>
  </si>
  <si>
    <t xml:space="preserve">w tym do pracy subsydiowanej </t>
  </si>
  <si>
    <t>XII'11</t>
  </si>
  <si>
    <t xml:space="preserve">LICZBA I STRUKTURA OSÓB BEZROBOTNYCH                                                                                                                                  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</si>
  <si>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</si>
  <si>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</si>
  <si>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</si>
  <si>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</si>
  <si>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</si>
  <si>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</si>
  <si>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</si>
  <si>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</si>
  <si>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</si>
  <si>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</si>
  <si>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* Stopa bezrobocia po weryfikacji dokonanej przez GUS w pażdzierniku 2013 r. (korekta od XII 2012 r. do VIII 2013 r.)</t>
  </si>
  <si>
    <t>X'13</t>
  </si>
  <si>
    <t>XI'13</t>
  </si>
  <si>
    <t>XII'13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</si>
</sst>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9">
    <font>
      <sz val="10"/>
      <name val="Arial CE"/>
      <family val="0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9"/>
      <color indexed="57"/>
      <name val="Times New Roman CE"/>
      <family val="1"/>
    </font>
    <font>
      <b/>
      <sz val="9"/>
      <color indexed="12"/>
      <name val="Times New Roman CE"/>
      <family val="1"/>
    </font>
    <font>
      <sz val="10"/>
      <name val="Times New Roman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2" fontId="3" fillId="0" borderId="7" xfId="0" applyNumberFormat="1" applyFont="1" applyBorder="1" applyAlignment="1">
      <alignment horizontal="center" vertical="center"/>
    </xf>
    <xf numFmtId="172" fontId="4" fillId="0" borderId="4" xfId="0" applyNumberFormat="1" applyFont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3" fontId="3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 shrinkToFit="1"/>
    </xf>
    <xf numFmtId="49" fontId="2" fillId="0" borderId="30" xfId="0" applyNumberFormat="1" applyFont="1" applyBorder="1" applyAlignment="1">
      <alignment horizontal="center" vertical="center" wrapText="1" shrinkToFit="1"/>
    </xf>
    <xf numFmtId="49" fontId="2" fillId="0" borderId="27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28" xfId="0" applyNumberFormat="1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90" zoomScaleNormal="90" workbookViewId="0" topLeftCell="A1">
      <selection activeCell="V18" sqref="V18"/>
    </sheetView>
  </sheetViews>
  <sheetFormatPr defaultColWidth="9.00390625" defaultRowHeight="12.75"/>
  <cols>
    <col min="3" max="3" width="14.75390625" style="0" bestFit="1" customWidth="1"/>
    <col min="4" max="5" width="6.25390625" style="0" bestFit="1" customWidth="1"/>
    <col min="6" max="6" width="6.25390625" style="0" customWidth="1"/>
    <col min="7" max="9" width="6.25390625" style="0" bestFit="1" customWidth="1"/>
    <col min="10" max="12" width="6.25390625" style="0" customWidth="1"/>
    <col min="13" max="19" width="7.25390625" style="0" customWidth="1"/>
    <col min="20" max="20" width="10.625" style="0" bestFit="1" customWidth="1"/>
  </cols>
  <sheetData>
    <row r="1" spans="1:20" s="61" customFormat="1" ht="15.75" customHeight="1">
      <c r="A1" s="73" t="s">
        <v>22</v>
      </c>
      <c r="B1" s="73"/>
      <c r="C1" s="73"/>
      <c r="D1" s="73"/>
      <c r="E1" s="73"/>
      <c r="F1" s="73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6" ht="16.5" thickBot="1">
      <c r="A2" s="1"/>
      <c r="B2" s="1"/>
      <c r="C2" s="1"/>
      <c r="D2" s="1"/>
      <c r="E2" s="1"/>
      <c r="F2" s="1"/>
    </row>
    <row r="3" spans="1:20" ht="16.5" customHeight="1" thickBot="1">
      <c r="A3" s="65" t="s">
        <v>0</v>
      </c>
      <c r="B3" s="66"/>
      <c r="C3" s="66"/>
      <c r="D3" s="2" t="s">
        <v>1</v>
      </c>
      <c r="E3" s="2" t="s">
        <v>2</v>
      </c>
      <c r="F3" s="36" t="s">
        <v>21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28</v>
      </c>
      <c r="M3" s="63" t="s">
        <v>29</v>
      </c>
      <c r="N3" s="63" t="s">
        <v>30</v>
      </c>
      <c r="O3" s="63" t="s">
        <v>31</v>
      </c>
      <c r="P3" s="63" t="s">
        <v>32</v>
      </c>
      <c r="Q3" s="63" t="s">
        <v>34</v>
      </c>
      <c r="R3" s="63" t="s">
        <v>35</v>
      </c>
      <c r="S3" s="63" t="s">
        <v>36</v>
      </c>
      <c r="T3" s="2" t="s">
        <v>3</v>
      </c>
    </row>
    <row r="4" spans="1:20" ht="12.75">
      <c r="A4" s="67" t="s">
        <v>4</v>
      </c>
      <c r="B4" s="68"/>
      <c r="C4" s="22" t="s">
        <v>5</v>
      </c>
      <c r="D4" s="34">
        <v>7214</v>
      </c>
      <c r="E4" s="34">
        <v>7928</v>
      </c>
      <c r="F4" s="35">
        <v>7780</v>
      </c>
      <c r="G4" s="50">
        <v>8476</v>
      </c>
      <c r="H4" s="50">
        <v>9023</v>
      </c>
      <c r="I4" s="50">
        <v>9224</v>
      </c>
      <c r="J4" s="50">
        <v>9066</v>
      </c>
      <c r="K4" s="50">
        <v>8628</v>
      </c>
      <c r="L4" s="50">
        <v>8117</v>
      </c>
      <c r="M4" s="50">
        <v>7806</v>
      </c>
      <c r="N4" s="50">
        <v>7751</v>
      </c>
      <c r="O4" s="50">
        <v>7874</v>
      </c>
      <c r="P4" s="50">
        <v>8172</v>
      </c>
      <c r="Q4" s="50">
        <v>8156</v>
      </c>
      <c r="R4" s="50">
        <v>8376</v>
      </c>
      <c r="S4" s="50">
        <v>8667</v>
      </c>
      <c r="T4" s="39"/>
    </row>
    <row r="5" spans="1:20" ht="12.75">
      <c r="A5" s="67"/>
      <c r="B5" s="68"/>
      <c r="C5" s="4" t="s">
        <v>6</v>
      </c>
      <c r="D5" s="5">
        <v>4354</v>
      </c>
      <c r="E5" s="5">
        <v>5011</v>
      </c>
      <c r="F5" s="26">
        <v>4724</v>
      </c>
      <c r="G5" s="51">
        <v>4987</v>
      </c>
      <c r="H5" s="51">
        <v>5267</v>
      </c>
      <c r="I5" s="51">
        <v>5380</v>
      </c>
      <c r="J5" s="51">
        <v>5300</v>
      </c>
      <c r="K5" s="51">
        <v>5179</v>
      </c>
      <c r="L5" s="51">
        <v>5058</v>
      </c>
      <c r="M5" s="51">
        <v>4949</v>
      </c>
      <c r="N5" s="51">
        <v>4861</v>
      </c>
      <c r="O5" s="51">
        <v>4937</v>
      </c>
      <c r="P5" s="51">
        <v>5022</v>
      </c>
      <c r="Q5" s="51">
        <v>4954</v>
      </c>
      <c r="R5" s="51">
        <v>4978</v>
      </c>
      <c r="S5" s="51">
        <v>5057</v>
      </c>
      <c r="T5" s="40"/>
    </row>
    <row r="6" spans="1:22" ht="13.5" thickBot="1">
      <c r="A6" s="69"/>
      <c r="B6" s="70"/>
      <c r="C6" s="6" t="s">
        <v>7</v>
      </c>
      <c r="D6" s="7">
        <f aca="true" t="shared" si="0" ref="D6:S6">SUM(D4:D5)</f>
        <v>11568</v>
      </c>
      <c r="E6" s="7">
        <f t="shared" si="0"/>
        <v>12939</v>
      </c>
      <c r="F6" s="31">
        <f t="shared" si="0"/>
        <v>12504</v>
      </c>
      <c r="G6" s="12">
        <f t="shared" si="0"/>
        <v>13463</v>
      </c>
      <c r="H6" s="12">
        <f t="shared" si="0"/>
        <v>14290</v>
      </c>
      <c r="I6" s="12">
        <f t="shared" si="0"/>
        <v>14604</v>
      </c>
      <c r="J6" s="12">
        <f t="shared" si="0"/>
        <v>14366</v>
      </c>
      <c r="K6" s="12">
        <f t="shared" si="0"/>
        <v>13807</v>
      </c>
      <c r="L6" s="12">
        <f t="shared" si="0"/>
        <v>13175</v>
      </c>
      <c r="M6" s="12">
        <f t="shared" si="0"/>
        <v>12755</v>
      </c>
      <c r="N6" s="12">
        <f t="shared" si="0"/>
        <v>12612</v>
      </c>
      <c r="O6" s="12">
        <f t="shared" si="0"/>
        <v>12811</v>
      </c>
      <c r="P6" s="12">
        <f t="shared" si="0"/>
        <v>13194</v>
      </c>
      <c r="Q6" s="12">
        <f t="shared" si="0"/>
        <v>13110</v>
      </c>
      <c r="R6" s="12">
        <f t="shared" si="0"/>
        <v>13354</v>
      </c>
      <c r="S6" s="12">
        <f t="shared" si="0"/>
        <v>13724</v>
      </c>
      <c r="T6" s="41"/>
      <c r="V6" s="62"/>
    </row>
    <row r="7" spans="1:20" ht="12.75">
      <c r="A7" s="71" t="s">
        <v>8</v>
      </c>
      <c r="B7" s="72"/>
      <c r="C7" s="3" t="s">
        <v>5</v>
      </c>
      <c r="D7" s="8" t="str">
        <f>"+"&amp;"339"</f>
        <v>+339</v>
      </c>
      <c r="E7" s="9" t="str">
        <f>"+"&amp;"768"</f>
        <v>+768</v>
      </c>
      <c r="F7" s="30" t="str">
        <f>"+"&amp;"341"</f>
        <v>+341</v>
      </c>
      <c r="G7" s="53" t="str">
        <f>"+"&amp;"425"</f>
        <v>+425</v>
      </c>
      <c r="H7" s="53" t="str">
        <f aca="true" t="shared" si="1" ref="H7:S9">IF(H4-G4&gt;0,"+"&amp;H4-G4,IF(H4-G4=0,0,H4-G4))</f>
        <v>+547</v>
      </c>
      <c r="I7" s="53" t="str">
        <f t="shared" si="1"/>
        <v>+201</v>
      </c>
      <c r="J7" s="53">
        <f t="shared" si="1"/>
        <v>-158</v>
      </c>
      <c r="K7" s="53">
        <f t="shared" si="1"/>
        <v>-438</v>
      </c>
      <c r="L7" s="53">
        <f t="shared" si="1"/>
        <v>-511</v>
      </c>
      <c r="M7" s="53">
        <f t="shared" si="1"/>
        <v>-311</v>
      </c>
      <c r="N7" s="53">
        <f t="shared" si="1"/>
        <v>-55</v>
      </c>
      <c r="O7" s="53" t="str">
        <f t="shared" si="1"/>
        <v>+123</v>
      </c>
      <c r="P7" s="53" t="str">
        <f t="shared" si="1"/>
        <v>+298</v>
      </c>
      <c r="Q7" s="53">
        <f t="shared" si="1"/>
        <v>-16</v>
      </c>
      <c r="R7" s="53" t="str">
        <f t="shared" si="1"/>
        <v>+220</v>
      </c>
      <c r="S7" s="53" t="str">
        <f t="shared" si="1"/>
        <v>+291</v>
      </c>
      <c r="T7" s="42"/>
    </row>
    <row r="8" spans="1:20" ht="12.75">
      <c r="A8" s="67"/>
      <c r="B8" s="68"/>
      <c r="C8" s="4" t="s">
        <v>6</v>
      </c>
      <c r="D8" s="10" t="str">
        <f>"+"&amp;"165"</f>
        <v>+165</v>
      </c>
      <c r="E8" s="11" t="str">
        <f>"+"&amp;"338"</f>
        <v>+338</v>
      </c>
      <c r="F8" s="28" t="str">
        <f>"+"&amp;"27"</f>
        <v>+27</v>
      </c>
      <c r="G8" s="54" t="str">
        <f>"+"&amp;"135"</f>
        <v>+135</v>
      </c>
      <c r="H8" s="54" t="str">
        <f t="shared" si="1"/>
        <v>+280</v>
      </c>
      <c r="I8" s="54" t="str">
        <f t="shared" si="1"/>
        <v>+113</v>
      </c>
      <c r="J8" s="54">
        <f t="shared" si="1"/>
        <v>-80</v>
      </c>
      <c r="K8" s="54">
        <f t="shared" si="1"/>
        <v>-121</v>
      </c>
      <c r="L8" s="54">
        <f t="shared" si="1"/>
        <v>-121</v>
      </c>
      <c r="M8" s="54">
        <f t="shared" si="1"/>
        <v>-109</v>
      </c>
      <c r="N8" s="54">
        <f t="shared" si="1"/>
        <v>-88</v>
      </c>
      <c r="O8" s="54" t="str">
        <f t="shared" si="1"/>
        <v>+76</v>
      </c>
      <c r="P8" s="54" t="str">
        <f t="shared" si="1"/>
        <v>+85</v>
      </c>
      <c r="Q8" s="54">
        <f t="shared" si="1"/>
        <v>-68</v>
      </c>
      <c r="R8" s="54" t="str">
        <f t="shared" si="1"/>
        <v>+24</v>
      </c>
      <c r="S8" s="54" t="str">
        <f t="shared" si="1"/>
        <v>+79</v>
      </c>
      <c r="T8" s="40"/>
    </row>
    <row r="9" spans="1:20" ht="19.5" customHeight="1" thickBot="1">
      <c r="A9" s="69"/>
      <c r="B9" s="70"/>
      <c r="C9" s="6" t="s">
        <v>7</v>
      </c>
      <c r="D9" s="12" t="str">
        <f>"+"&amp;"504"</f>
        <v>+504</v>
      </c>
      <c r="E9" s="13" t="str">
        <f>"+"&amp;"1106"</f>
        <v>+1106</v>
      </c>
      <c r="F9" s="31" t="str">
        <f>"+"&amp;"368"</f>
        <v>+368</v>
      </c>
      <c r="G9" s="55" t="str">
        <f>"+"&amp;"560"</f>
        <v>+560</v>
      </c>
      <c r="H9" s="55" t="str">
        <f t="shared" si="1"/>
        <v>+827</v>
      </c>
      <c r="I9" s="55" t="str">
        <f t="shared" si="1"/>
        <v>+314</v>
      </c>
      <c r="J9" s="55">
        <f t="shared" si="1"/>
        <v>-238</v>
      </c>
      <c r="K9" s="55">
        <f t="shared" si="1"/>
        <v>-559</v>
      </c>
      <c r="L9" s="55">
        <f t="shared" si="1"/>
        <v>-632</v>
      </c>
      <c r="M9" s="55">
        <f t="shared" si="1"/>
        <v>-420</v>
      </c>
      <c r="N9" s="55">
        <f t="shared" si="1"/>
        <v>-143</v>
      </c>
      <c r="O9" s="55" t="str">
        <f t="shared" si="1"/>
        <v>+199</v>
      </c>
      <c r="P9" s="55" t="str">
        <f t="shared" si="1"/>
        <v>+383</v>
      </c>
      <c r="Q9" s="55">
        <f t="shared" si="1"/>
        <v>-84</v>
      </c>
      <c r="R9" s="55" t="str">
        <f t="shared" si="1"/>
        <v>+244</v>
      </c>
      <c r="S9" s="55" t="str">
        <f t="shared" si="1"/>
        <v>+370</v>
      </c>
      <c r="T9" s="41"/>
    </row>
    <row r="10" spans="1:20" ht="12.75">
      <c r="A10" s="71" t="s">
        <v>9</v>
      </c>
      <c r="B10" s="72"/>
      <c r="C10" s="3" t="s">
        <v>5</v>
      </c>
      <c r="D10" s="14">
        <v>0.16</v>
      </c>
      <c r="E10" s="14">
        <v>0.181</v>
      </c>
      <c r="F10" s="32">
        <v>0.177</v>
      </c>
      <c r="G10" s="59">
        <v>0.187</v>
      </c>
      <c r="H10" s="59">
        <v>0.197</v>
      </c>
      <c r="I10" s="59">
        <v>0.2</v>
      </c>
      <c r="J10" s="59">
        <v>0.198</v>
      </c>
      <c r="K10" s="59">
        <v>0.19</v>
      </c>
      <c r="L10" s="59">
        <v>0.181</v>
      </c>
      <c r="M10" s="59">
        <v>0.175</v>
      </c>
      <c r="N10" s="59">
        <v>0.174</v>
      </c>
      <c r="O10" s="59">
        <v>0.176</v>
      </c>
      <c r="P10" s="59">
        <v>0.181</v>
      </c>
      <c r="Q10" s="59">
        <v>0.181</v>
      </c>
      <c r="R10" s="59">
        <v>0.185</v>
      </c>
      <c r="S10" s="59">
        <v>0.191</v>
      </c>
      <c r="T10" s="42"/>
    </row>
    <row r="11" spans="1:20" ht="12.75">
      <c r="A11" s="67"/>
      <c r="B11" s="68"/>
      <c r="C11" s="4" t="s">
        <v>6</v>
      </c>
      <c r="D11" s="15">
        <v>0.117</v>
      </c>
      <c r="E11" s="15">
        <v>0.135</v>
      </c>
      <c r="F11" s="29">
        <v>0.127</v>
      </c>
      <c r="G11" s="56">
        <v>0.136</v>
      </c>
      <c r="H11" s="56">
        <v>0.142</v>
      </c>
      <c r="I11" s="56">
        <v>0.145</v>
      </c>
      <c r="J11" s="56">
        <v>0.143</v>
      </c>
      <c r="K11" s="56">
        <v>0.141</v>
      </c>
      <c r="L11" s="56">
        <v>0.138</v>
      </c>
      <c r="M11" s="56">
        <v>0.135</v>
      </c>
      <c r="N11" s="56">
        <v>0.133</v>
      </c>
      <c r="O11" s="56">
        <v>0.135</v>
      </c>
      <c r="P11" s="56">
        <v>0.137</v>
      </c>
      <c r="Q11" s="56">
        <v>0.135</v>
      </c>
      <c r="R11" s="56">
        <v>0.135</v>
      </c>
      <c r="S11" s="56">
        <v>0.138</v>
      </c>
      <c r="T11" s="40"/>
    </row>
    <row r="12" spans="1:20" ht="13.5" thickBot="1">
      <c r="A12" s="69"/>
      <c r="B12" s="70"/>
      <c r="C12" s="6" t="s">
        <v>7</v>
      </c>
      <c r="D12" s="16">
        <v>0.141</v>
      </c>
      <c r="E12" s="16">
        <v>0.16</v>
      </c>
      <c r="F12" s="33">
        <v>0.154</v>
      </c>
      <c r="G12" s="60">
        <v>0.164</v>
      </c>
      <c r="H12" s="60">
        <v>0.172</v>
      </c>
      <c r="I12" s="60">
        <v>0.175</v>
      </c>
      <c r="J12" s="60">
        <v>0.173</v>
      </c>
      <c r="K12" s="60">
        <v>0.168</v>
      </c>
      <c r="L12" s="60">
        <v>0.162</v>
      </c>
      <c r="M12" s="60">
        <v>0.157</v>
      </c>
      <c r="N12" s="60">
        <v>0.156</v>
      </c>
      <c r="O12" s="60">
        <v>0.158</v>
      </c>
      <c r="P12" s="60">
        <v>0.161</v>
      </c>
      <c r="Q12" s="60">
        <v>0.16</v>
      </c>
      <c r="R12" s="60">
        <v>0.163</v>
      </c>
      <c r="S12" s="60">
        <v>0.167</v>
      </c>
      <c r="T12" s="41"/>
    </row>
    <row r="13" spans="1:20" ht="12.75">
      <c r="A13" s="71" t="s">
        <v>10</v>
      </c>
      <c r="B13" s="72"/>
      <c r="C13" s="3" t="s">
        <v>5</v>
      </c>
      <c r="D13" s="9">
        <v>901</v>
      </c>
      <c r="E13" s="9">
        <v>1321</v>
      </c>
      <c r="F13" s="30">
        <v>847</v>
      </c>
      <c r="G13" s="53">
        <v>908</v>
      </c>
      <c r="H13" s="53">
        <v>1036</v>
      </c>
      <c r="I13" s="53">
        <v>742</v>
      </c>
      <c r="J13" s="53">
        <v>629</v>
      </c>
      <c r="K13" s="53">
        <v>611</v>
      </c>
      <c r="L13" s="53">
        <v>531</v>
      </c>
      <c r="M13" s="53">
        <v>572</v>
      </c>
      <c r="N13" s="53">
        <v>795</v>
      </c>
      <c r="O13" s="53">
        <v>752</v>
      </c>
      <c r="P13" s="53">
        <v>966</v>
      </c>
      <c r="Q13" s="53">
        <v>826</v>
      </c>
      <c r="R13" s="53">
        <v>946</v>
      </c>
      <c r="S13" s="53">
        <v>814</v>
      </c>
      <c r="T13" s="43">
        <f>SUM(H13:S13)</f>
        <v>9220</v>
      </c>
    </row>
    <row r="14" spans="1:20" ht="12.75">
      <c r="A14" s="67"/>
      <c r="B14" s="68"/>
      <c r="C14" s="4" t="s">
        <v>6</v>
      </c>
      <c r="D14" s="11">
        <v>521</v>
      </c>
      <c r="E14" s="11">
        <v>691</v>
      </c>
      <c r="F14" s="28">
        <v>424</v>
      </c>
      <c r="G14" s="54">
        <v>436</v>
      </c>
      <c r="H14" s="54">
        <v>567</v>
      </c>
      <c r="I14" s="54">
        <v>478</v>
      </c>
      <c r="J14" s="54">
        <v>442</v>
      </c>
      <c r="K14" s="54">
        <v>403</v>
      </c>
      <c r="L14" s="54">
        <v>340</v>
      </c>
      <c r="M14" s="54">
        <v>408</v>
      </c>
      <c r="N14" s="54">
        <v>455</v>
      </c>
      <c r="O14" s="54">
        <v>452</v>
      </c>
      <c r="P14" s="54">
        <v>512</v>
      </c>
      <c r="Q14" s="54">
        <v>490</v>
      </c>
      <c r="R14" s="54">
        <v>453</v>
      </c>
      <c r="S14" s="54">
        <v>450</v>
      </c>
      <c r="T14" s="44">
        <f>SUM(H14:S14)</f>
        <v>5450</v>
      </c>
    </row>
    <row r="15" spans="1:20" ht="13.5" thickBot="1">
      <c r="A15" s="69"/>
      <c r="B15" s="70"/>
      <c r="C15" s="6" t="s">
        <v>7</v>
      </c>
      <c r="D15" s="7">
        <f aca="true" t="shared" si="2" ref="D15:T15">SUM(D13:D14)</f>
        <v>1422</v>
      </c>
      <c r="E15" s="7">
        <f t="shared" si="2"/>
        <v>2012</v>
      </c>
      <c r="F15" s="31">
        <f t="shared" si="2"/>
        <v>1271</v>
      </c>
      <c r="G15" s="12">
        <f t="shared" si="2"/>
        <v>1344</v>
      </c>
      <c r="H15" s="12">
        <f t="shared" si="2"/>
        <v>1603</v>
      </c>
      <c r="I15" s="12">
        <f t="shared" si="2"/>
        <v>1220</v>
      </c>
      <c r="J15" s="12">
        <f t="shared" si="2"/>
        <v>1071</v>
      </c>
      <c r="K15" s="12">
        <f t="shared" si="2"/>
        <v>1014</v>
      </c>
      <c r="L15" s="12">
        <f t="shared" si="2"/>
        <v>871</v>
      </c>
      <c r="M15" s="12">
        <f t="shared" si="2"/>
        <v>980</v>
      </c>
      <c r="N15" s="12">
        <f t="shared" si="2"/>
        <v>1250</v>
      </c>
      <c r="O15" s="12">
        <f t="shared" si="2"/>
        <v>1204</v>
      </c>
      <c r="P15" s="12">
        <f t="shared" si="2"/>
        <v>1478</v>
      </c>
      <c r="Q15" s="12">
        <f t="shared" si="2"/>
        <v>1316</v>
      </c>
      <c r="R15" s="12">
        <f t="shared" si="2"/>
        <v>1399</v>
      </c>
      <c r="S15" s="12">
        <f t="shared" si="2"/>
        <v>1264</v>
      </c>
      <c r="T15" s="45">
        <f t="shared" si="2"/>
        <v>14670</v>
      </c>
    </row>
    <row r="16" spans="1:20" ht="12.75">
      <c r="A16" s="71" t="s">
        <v>11</v>
      </c>
      <c r="B16" s="72"/>
      <c r="C16" s="3" t="s">
        <v>5</v>
      </c>
      <c r="D16" s="9">
        <v>472</v>
      </c>
      <c r="E16" s="9">
        <v>553</v>
      </c>
      <c r="F16" s="30">
        <v>506</v>
      </c>
      <c r="G16" s="53">
        <v>483</v>
      </c>
      <c r="H16" s="53">
        <v>489</v>
      </c>
      <c r="I16" s="53">
        <v>541</v>
      </c>
      <c r="J16" s="53">
        <v>787</v>
      </c>
      <c r="K16" s="53">
        <v>1049</v>
      </c>
      <c r="L16" s="53">
        <v>1042</v>
      </c>
      <c r="M16" s="53">
        <v>883</v>
      </c>
      <c r="N16" s="53">
        <v>850</v>
      </c>
      <c r="O16" s="53">
        <v>629</v>
      </c>
      <c r="P16" s="53">
        <v>668</v>
      </c>
      <c r="Q16" s="53">
        <v>842</v>
      </c>
      <c r="R16" s="53">
        <v>726</v>
      </c>
      <c r="S16" s="53">
        <v>523</v>
      </c>
      <c r="T16" s="46">
        <f>SUM(H16:S16)</f>
        <v>9029</v>
      </c>
    </row>
    <row r="17" spans="1:20" ht="12.75">
      <c r="A17" s="67"/>
      <c r="B17" s="68"/>
      <c r="C17" s="4" t="s">
        <v>6</v>
      </c>
      <c r="D17" s="11">
        <v>331</v>
      </c>
      <c r="E17" s="11">
        <v>360</v>
      </c>
      <c r="F17" s="28">
        <v>397</v>
      </c>
      <c r="G17" s="54">
        <v>301</v>
      </c>
      <c r="H17" s="54">
        <v>287</v>
      </c>
      <c r="I17" s="54">
        <v>365</v>
      </c>
      <c r="J17" s="54">
        <v>522</v>
      </c>
      <c r="K17" s="54">
        <v>524</v>
      </c>
      <c r="L17" s="54">
        <v>461</v>
      </c>
      <c r="M17" s="54">
        <v>517</v>
      </c>
      <c r="N17" s="54">
        <v>543</v>
      </c>
      <c r="O17" s="54">
        <v>376</v>
      </c>
      <c r="P17" s="54">
        <v>427</v>
      </c>
      <c r="Q17" s="54">
        <v>558</v>
      </c>
      <c r="R17" s="54">
        <v>429</v>
      </c>
      <c r="S17" s="54">
        <v>371</v>
      </c>
      <c r="T17" s="44">
        <f>SUM(H17:S17)</f>
        <v>5380</v>
      </c>
    </row>
    <row r="18" spans="1:20" ht="13.5" thickBot="1">
      <c r="A18" s="69"/>
      <c r="B18" s="70"/>
      <c r="C18" s="6" t="s">
        <v>7</v>
      </c>
      <c r="D18" s="7">
        <f aca="true" t="shared" si="3" ref="D18:T18">SUM(D16:D17)</f>
        <v>803</v>
      </c>
      <c r="E18" s="7">
        <f t="shared" si="3"/>
        <v>913</v>
      </c>
      <c r="F18" s="31">
        <f t="shared" si="3"/>
        <v>903</v>
      </c>
      <c r="G18" s="12">
        <f t="shared" si="3"/>
        <v>784</v>
      </c>
      <c r="H18" s="12">
        <f t="shared" si="3"/>
        <v>776</v>
      </c>
      <c r="I18" s="12">
        <f t="shared" si="3"/>
        <v>906</v>
      </c>
      <c r="J18" s="12">
        <f t="shared" si="3"/>
        <v>1309</v>
      </c>
      <c r="K18" s="12">
        <f t="shared" si="3"/>
        <v>1573</v>
      </c>
      <c r="L18" s="12">
        <f t="shared" si="3"/>
        <v>1503</v>
      </c>
      <c r="M18" s="12">
        <f t="shared" si="3"/>
        <v>1400</v>
      </c>
      <c r="N18" s="12">
        <f t="shared" si="3"/>
        <v>1393</v>
      </c>
      <c r="O18" s="12">
        <f t="shared" si="3"/>
        <v>1005</v>
      </c>
      <c r="P18" s="12">
        <f t="shared" si="3"/>
        <v>1095</v>
      </c>
      <c r="Q18" s="12">
        <f t="shared" si="3"/>
        <v>1400</v>
      </c>
      <c r="R18" s="12">
        <f t="shared" si="3"/>
        <v>1155</v>
      </c>
      <c r="S18" s="12">
        <f t="shared" si="3"/>
        <v>894</v>
      </c>
      <c r="T18" s="45">
        <f t="shared" si="3"/>
        <v>14409</v>
      </c>
    </row>
    <row r="19" spans="1:20" ht="12.75">
      <c r="A19" s="75" t="s">
        <v>12</v>
      </c>
      <c r="B19" s="78" t="s">
        <v>13</v>
      </c>
      <c r="C19" s="3" t="s">
        <v>5</v>
      </c>
      <c r="D19" s="9">
        <v>239</v>
      </c>
      <c r="E19" s="9">
        <v>396</v>
      </c>
      <c r="F19" s="30">
        <v>239</v>
      </c>
      <c r="G19" s="53">
        <v>254</v>
      </c>
      <c r="H19" s="53">
        <v>324</v>
      </c>
      <c r="I19" s="53">
        <v>245</v>
      </c>
      <c r="J19" s="53">
        <v>403</v>
      </c>
      <c r="K19" s="53">
        <v>582</v>
      </c>
      <c r="L19" s="53">
        <v>637</v>
      </c>
      <c r="M19" s="53">
        <v>469</v>
      </c>
      <c r="N19" s="53">
        <v>386</v>
      </c>
      <c r="O19" s="53">
        <v>350</v>
      </c>
      <c r="P19" s="53">
        <v>517</v>
      </c>
      <c r="Q19" s="53">
        <v>489</v>
      </c>
      <c r="R19" s="53">
        <v>386</v>
      </c>
      <c r="S19" s="53">
        <v>354</v>
      </c>
      <c r="T19" s="46">
        <f>SUM(H19:S19)</f>
        <v>5142</v>
      </c>
    </row>
    <row r="20" spans="1:20" ht="12.75">
      <c r="A20" s="76"/>
      <c r="B20" s="79"/>
      <c r="C20" s="4" t="s">
        <v>6</v>
      </c>
      <c r="D20" s="11">
        <v>150</v>
      </c>
      <c r="E20" s="11">
        <v>245</v>
      </c>
      <c r="F20" s="28">
        <v>200</v>
      </c>
      <c r="G20" s="54">
        <v>140</v>
      </c>
      <c r="H20" s="54">
        <v>169</v>
      </c>
      <c r="I20" s="54">
        <v>175</v>
      </c>
      <c r="J20" s="54">
        <v>216</v>
      </c>
      <c r="K20" s="54">
        <v>251</v>
      </c>
      <c r="L20" s="54">
        <v>288</v>
      </c>
      <c r="M20" s="54">
        <v>262</v>
      </c>
      <c r="N20" s="54">
        <v>221</v>
      </c>
      <c r="O20" s="54">
        <v>188</v>
      </c>
      <c r="P20" s="54">
        <v>307</v>
      </c>
      <c r="Q20" s="54">
        <v>315</v>
      </c>
      <c r="R20" s="54">
        <v>192</v>
      </c>
      <c r="S20" s="54">
        <v>196</v>
      </c>
      <c r="T20" s="44">
        <f>SUM(H20:S20)</f>
        <v>2780</v>
      </c>
    </row>
    <row r="21" spans="1:20" ht="12.75">
      <c r="A21" s="76"/>
      <c r="B21" s="80"/>
      <c r="C21" s="17" t="s">
        <v>7</v>
      </c>
      <c r="D21" s="18">
        <f aca="true" t="shared" si="4" ref="D21:S21">SUM(D19:D20)</f>
        <v>389</v>
      </c>
      <c r="E21" s="18">
        <f t="shared" si="4"/>
        <v>641</v>
      </c>
      <c r="F21" s="27">
        <f t="shared" si="4"/>
        <v>439</v>
      </c>
      <c r="G21" s="52">
        <f t="shared" si="4"/>
        <v>394</v>
      </c>
      <c r="H21" s="52">
        <f t="shared" si="4"/>
        <v>493</v>
      </c>
      <c r="I21" s="52">
        <f t="shared" si="4"/>
        <v>420</v>
      </c>
      <c r="J21" s="52">
        <f t="shared" si="4"/>
        <v>619</v>
      </c>
      <c r="K21" s="52">
        <f t="shared" si="4"/>
        <v>833</v>
      </c>
      <c r="L21" s="52">
        <f t="shared" si="4"/>
        <v>925</v>
      </c>
      <c r="M21" s="52">
        <f t="shared" si="4"/>
        <v>731</v>
      </c>
      <c r="N21" s="52">
        <f t="shared" si="4"/>
        <v>607</v>
      </c>
      <c r="O21" s="52">
        <f t="shared" si="4"/>
        <v>538</v>
      </c>
      <c r="P21" s="52">
        <f t="shared" si="4"/>
        <v>824</v>
      </c>
      <c r="Q21" s="52">
        <f t="shared" si="4"/>
        <v>804</v>
      </c>
      <c r="R21" s="52">
        <f t="shared" si="4"/>
        <v>578</v>
      </c>
      <c r="S21" s="52">
        <f t="shared" si="4"/>
        <v>550</v>
      </c>
      <c r="T21" s="47">
        <f>SUM(T19:T20)</f>
        <v>7922</v>
      </c>
    </row>
    <row r="22" spans="1:20" ht="12.75">
      <c r="A22" s="76"/>
      <c r="B22" s="81" t="s">
        <v>14</v>
      </c>
      <c r="C22" s="19" t="s">
        <v>5</v>
      </c>
      <c r="D22" s="20">
        <v>213</v>
      </c>
      <c r="E22" s="20">
        <v>357</v>
      </c>
      <c r="F22" s="25">
        <v>229</v>
      </c>
      <c r="G22" s="57">
        <v>210</v>
      </c>
      <c r="H22" s="57">
        <v>322</v>
      </c>
      <c r="I22" s="57">
        <v>232</v>
      </c>
      <c r="J22" s="57">
        <v>358</v>
      </c>
      <c r="K22" s="57">
        <v>479</v>
      </c>
      <c r="L22" s="57">
        <v>554</v>
      </c>
      <c r="M22" s="57">
        <v>402</v>
      </c>
      <c r="N22" s="57">
        <v>364</v>
      </c>
      <c r="O22" s="57">
        <v>325</v>
      </c>
      <c r="P22" s="57">
        <v>490</v>
      </c>
      <c r="Q22" s="57">
        <v>452</v>
      </c>
      <c r="R22" s="57">
        <v>336</v>
      </c>
      <c r="S22" s="57">
        <v>318</v>
      </c>
      <c r="T22" s="43">
        <f>SUM(H22:S22)</f>
        <v>4632</v>
      </c>
    </row>
    <row r="23" spans="1:20" ht="12.75">
      <c r="A23" s="76"/>
      <c r="B23" s="82"/>
      <c r="C23" s="4" t="s">
        <v>6</v>
      </c>
      <c r="D23" s="21">
        <v>132</v>
      </c>
      <c r="E23" s="21">
        <v>206</v>
      </c>
      <c r="F23" s="28">
        <v>193</v>
      </c>
      <c r="G23" s="10">
        <v>121</v>
      </c>
      <c r="H23" s="10">
        <v>168</v>
      </c>
      <c r="I23" s="10">
        <v>169</v>
      </c>
      <c r="J23" s="10">
        <v>199</v>
      </c>
      <c r="K23" s="10">
        <v>227</v>
      </c>
      <c r="L23" s="10">
        <v>247</v>
      </c>
      <c r="M23" s="10">
        <v>245</v>
      </c>
      <c r="N23" s="10">
        <v>212</v>
      </c>
      <c r="O23" s="10">
        <v>181</v>
      </c>
      <c r="P23" s="10">
        <v>282</v>
      </c>
      <c r="Q23" s="10">
        <v>306</v>
      </c>
      <c r="R23" s="10">
        <v>185</v>
      </c>
      <c r="S23" s="10">
        <v>186</v>
      </c>
      <c r="T23" s="44">
        <f>SUM(H23:S23)</f>
        <v>2607</v>
      </c>
    </row>
    <row r="24" spans="1:20" ht="13.5" thickBot="1">
      <c r="A24" s="77"/>
      <c r="B24" s="83"/>
      <c r="C24" s="6" t="s">
        <v>7</v>
      </c>
      <c r="D24" s="7">
        <f aca="true" t="shared" si="5" ref="D24:T24">SUM(D22:D23)</f>
        <v>345</v>
      </c>
      <c r="E24" s="7">
        <f t="shared" si="5"/>
        <v>563</v>
      </c>
      <c r="F24" s="31">
        <f t="shared" si="5"/>
        <v>422</v>
      </c>
      <c r="G24" s="12">
        <f t="shared" si="5"/>
        <v>331</v>
      </c>
      <c r="H24" s="12">
        <f t="shared" si="5"/>
        <v>490</v>
      </c>
      <c r="I24" s="12">
        <f t="shared" si="5"/>
        <v>401</v>
      </c>
      <c r="J24" s="12">
        <f t="shared" si="5"/>
        <v>557</v>
      </c>
      <c r="K24" s="12">
        <f t="shared" si="5"/>
        <v>706</v>
      </c>
      <c r="L24" s="12">
        <f t="shared" si="5"/>
        <v>801</v>
      </c>
      <c r="M24" s="12">
        <f t="shared" si="5"/>
        <v>647</v>
      </c>
      <c r="N24" s="12">
        <f t="shared" si="5"/>
        <v>576</v>
      </c>
      <c r="O24" s="12">
        <f t="shared" si="5"/>
        <v>506</v>
      </c>
      <c r="P24" s="12">
        <f t="shared" si="5"/>
        <v>772</v>
      </c>
      <c r="Q24" s="12">
        <f t="shared" si="5"/>
        <v>758</v>
      </c>
      <c r="R24" s="12">
        <f t="shared" si="5"/>
        <v>521</v>
      </c>
      <c r="S24" s="12">
        <f t="shared" si="5"/>
        <v>504</v>
      </c>
      <c r="T24" s="45">
        <f t="shared" si="5"/>
        <v>7239</v>
      </c>
    </row>
    <row r="25" spans="1:20" ht="12.75">
      <c r="A25" s="67" t="s">
        <v>15</v>
      </c>
      <c r="B25" s="68"/>
      <c r="C25" s="22" t="s">
        <v>5</v>
      </c>
      <c r="D25" s="23">
        <v>3882</v>
      </c>
      <c r="E25" s="23">
        <v>4288</v>
      </c>
      <c r="F25" s="30">
        <v>4372</v>
      </c>
      <c r="G25" s="53">
        <v>4535</v>
      </c>
      <c r="H25" s="53">
        <v>4734</v>
      </c>
      <c r="I25" s="53">
        <v>4787</v>
      </c>
      <c r="J25" s="53">
        <v>4688</v>
      </c>
      <c r="K25" s="53">
        <v>4472</v>
      </c>
      <c r="L25" s="53">
        <v>4238</v>
      </c>
      <c r="M25" s="53">
        <v>4159</v>
      </c>
      <c r="N25" s="53">
        <v>4225</v>
      </c>
      <c r="O25" s="53">
        <v>4388</v>
      </c>
      <c r="P25" s="53">
        <v>4547</v>
      </c>
      <c r="Q25" s="53">
        <v>4543</v>
      </c>
      <c r="R25" s="53">
        <v>4715</v>
      </c>
      <c r="S25" s="53">
        <v>4786</v>
      </c>
      <c r="T25" s="39"/>
    </row>
    <row r="26" spans="1:20" ht="12.75">
      <c r="A26" s="67"/>
      <c r="B26" s="68"/>
      <c r="C26" s="4" t="s">
        <v>6</v>
      </c>
      <c r="D26" s="21">
        <v>2221</v>
      </c>
      <c r="E26" s="21">
        <v>2567</v>
      </c>
      <c r="F26" s="28">
        <v>2555</v>
      </c>
      <c r="G26" s="10">
        <v>2541</v>
      </c>
      <c r="H26" s="10">
        <v>2651</v>
      </c>
      <c r="I26" s="10">
        <v>2699</v>
      </c>
      <c r="J26" s="10">
        <v>2642</v>
      </c>
      <c r="K26" s="10">
        <v>2585</v>
      </c>
      <c r="L26" s="10">
        <v>2533</v>
      </c>
      <c r="M26" s="10">
        <v>2496</v>
      </c>
      <c r="N26" s="10">
        <v>2534</v>
      </c>
      <c r="O26" s="10">
        <v>2624</v>
      </c>
      <c r="P26" s="10">
        <v>2680</v>
      </c>
      <c r="Q26" s="10">
        <v>2622</v>
      </c>
      <c r="R26" s="10">
        <v>2652</v>
      </c>
      <c r="S26" s="10">
        <v>2669</v>
      </c>
      <c r="T26" s="40"/>
    </row>
    <row r="27" spans="1:20" ht="13.5" thickBot="1">
      <c r="A27" s="69"/>
      <c r="B27" s="70"/>
      <c r="C27" s="6" t="s">
        <v>7</v>
      </c>
      <c r="D27" s="7">
        <f aca="true" t="shared" si="6" ref="D27:S27">SUM(D25:D26)</f>
        <v>6103</v>
      </c>
      <c r="E27" s="7">
        <f t="shared" si="6"/>
        <v>6855</v>
      </c>
      <c r="F27" s="31">
        <f t="shared" si="6"/>
        <v>6927</v>
      </c>
      <c r="G27" s="12">
        <f t="shared" si="6"/>
        <v>7076</v>
      </c>
      <c r="H27" s="12">
        <f t="shared" si="6"/>
        <v>7385</v>
      </c>
      <c r="I27" s="12">
        <f t="shared" si="6"/>
        <v>7486</v>
      </c>
      <c r="J27" s="12">
        <f t="shared" si="6"/>
        <v>7330</v>
      </c>
      <c r="K27" s="12">
        <f t="shared" si="6"/>
        <v>7057</v>
      </c>
      <c r="L27" s="12">
        <f t="shared" si="6"/>
        <v>6771</v>
      </c>
      <c r="M27" s="12">
        <f t="shared" si="6"/>
        <v>6655</v>
      </c>
      <c r="N27" s="12">
        <f t="shared" si="6"/>
        <v>6759</v>
      </c>
      <c r="O27" s="12">
        <f t="shared" si="6"/>
        <v>7012</v>
      </c>
      <c r="P27" s="12">
        <f t="shared" si="6"/>
        <v>7227</v>
      </c>
      <c r="Q27" s="12">
        <f t="shared" si="6"/>
        <v>7165</v>
      </c>
      <c r="R27" s="12">
        <f t="shared" si="6"/>
        <v>7367</v>
      </c>
      <c r="S27" s="12">
        <f t="shared" si="6"/>
        <v>7455</v>
      </c>
      <c r="T27" s="48"/>
    </row>
    <row r="28" spans="1:20" ht="12.75">
      <c r="A28" s="71" t="s">
        <v>16</v>
      </c>
      <c r="B28" s="72"/>
      <c r="C28" s="3" t="s">
        <v>5</v>
      </c>
      <c r="D28" s="9">
        <v>1161</v>
      </c>
      <c r="E28" s="9">
        <v>872</v>
      </c>
      <c r="F28" s="30">
        <v>899</v>
      </c>
      <c r="G28" s="53">
        <v>966</v>
      </c>
      <c r="H28" s="53">
        <v>1170</v>
      </c>
      <c r="I28" s="53">
        <v>1203</v>
      </c>
      <c r="J28" s="53">
        <v>1147</v>
      </c>
      <c r="K28" s="53">
        <v>1055</v>
      </c>
      <c r="L28" s="53">
        <v>918</v>
      </c>
      <c r="M28" s="53">
        <v>844</v>
      </c>
      <c r="N28" s="53">
        <v>712</v>
      </c>
      <c r="O28" s="53">
        <v>670</v>
      </c>
      <c r="P28" s="53">
        <v>608</v>
      </c>
      <c r="Q28" s="53">
        <v>614</v>
      </c>
      <c r="R28" s="53">
        <v>699</v>
      </c>
      <c r="S28" s="53">
        <v>771</v>
      </c>
      <c r="T28" s="39"/>
    </row>
    <row r="29" spans="1:20" ht="12.75">
      <c r="A29" s="67"/>
      <c r="B29" s="68"/>
      <c r="C29" s="4" t="s">
        <v>6</v>
      </c>
      <c r="D29" s="21">
        <v>641</v>
      </c>
      <c r="E29" s="21">
        <v>536</v>
      </c>
      <c r="F29" s="28">
        <v>572</v>
      </c>
      <c r="G29" s="10">
        <v>565</v>
      </c>
      <c r="H29" s="10">
        <v>643</v>
      </c>
      <c r="I29" s="10">
        <v>660</v>
      </c>
      <c r="J29" s="10">
        <v>666</v>
      </c>
      <c r="K29" s="10">
        <v>661</v>
      </c>
      <c r="L29" s="10">
        <v>598</v>
      </c>
      <c r="M29" s="10">
        <v>530</v>
      </c>
      <c r="N29" s="10">
        <v>531</v>
      </c>
      <c r="O29" s="10">
        <v>520</v>
      </c>
      <c r="P29" s="10">
        <v>484</v>
      </c>
      <c r="Q29" s="10">
        <v>463</v>
      </c>
      <c r="R29" s="10">
        <v>470</v>
      </c>
      <c r="S29" s="10">
        <v>489</v>
      </c>
      <c r="T29" s="40"/>
    </row>
    <row r="30" spans="1:20" ht="13.5" thickBot="1">
      <c r="A30" s="69"/>
      <c r="B30" s="70"/>
      <c r="C30" s="6" t="s">
        <v>7</v>
      </c>
      <c r="D30" s="7">
        <f aca="true" t="shared" si="7" ref="D30:S30">SUM(D28:D29)</f>
        <v>1802</v>
      </c>
      <c r="E30" s="7">
        <f t="shared" si="7"/>
        <v>1408</v>
      </c>
      <c r="F30" s="31">
        <f t="shared" si="7"/>
        <v>1471</v>
      </c>
      <c r="G30" s="12">
        <f t="shared" si="7"/>
        <v>1531</v>
      </c>
      <c r="H30" s="12">
        <f t="shared" si="7"/>
        <v>1813</v>
      </c>
      <c r="I30" s="12">
        <f t="shared" si="7"/>
        <v>1863</v>
      </c>
      <c r="J30" s="12">
        <f t="shared" si="7"/>
        <v>1813</v>
      </c>
      <c r="K30" s="12">
        <f t="shared" si="7"/>
        <v>1716</v>
      </c>
      <c r="L30" s="12">
        <f t="shared" si="7"/>
        <v>1516</v>
      </c>
      <c r="M30" s="12">
        <f t="shared" si="7"/>
        <v>1374</v>
      </c>
      <c r="N30" s="12">
        <f t="shared" si="7"/>
        <v>1243</v>
      </c>
      <c r="O30" s="12">
        <f t="shared" si="7"/>
        <v>1190</v>
      </c>
      <c r="P30" s="12">
        <f t="shared" si="7"/>
        <v>1092</v>
      </c>
      <c r="Q30" s="12">
        <f t="shared" si="7"/>
        <v>1077</v>
      </c>
      <c r="R30" s="12">
        <f t="shared" si="7"/>
        <v>1169</v>
      </c>
      <c r="S30" s="12">
        <f t="shared" si="7"/>
        <v>1260</v>
      </c>
      <c r="T30" s="48"/>
    </row>
    <row r="31" spans="1:20" ht="12.75">
      <c r="A31" s="90" t="s">
        <v>17</v>
      </c>
      <c r="B31" s="91"/>
      <c r="C31" s="3" t="s">
        <v>5</v>
      </c>
      <c r="D31" s="9">
        <v>604</v>
      </c>
      <c r="E31" s="9">
        <v>677</v>
      </c>
      <c r="F31" s="30">
        <v>671</v>
      </c>
      <c r="G31" s="53">
        <v>766</v>
      </c>
      <c r="H31" s="53">
        <v>843</v>
      </c>
      <c r="I31" s="53">
        <v>878</v>
      </c>
      <c r="J31" s="53">
        <v>835</v>
      </c>
      <c r="K31" s="53">
        <v>470</v>
      </c>
      <c r="L31" s="53">
        <v>466</v>
      </c>
      <c r="M31" s="53">
        <v>216</v>
      </c>
      <c r="N31" s="53">
        <v>263</v>
      </c>
      <c r="O31" s="53">
        <v>355</v>
      </c>
      <c r="P31" s="53">
        <v>546</v>
      </c>
      <c r="Q31" s="53">
        <v>623</v>
      </c>
      <c r="R31" s="53">
        <v>688</v>
      </c>
      <c r="S31" s="53">
        <v>726</v>
      </c>
      <c r="T31" s="39"/>
    </row>
    <row r="32" spans="1:20" ht="12.75">
      <c r="A32" s="92"/>
      <c r="B32" s="93"/>
      <c r="C32" s="4" t="s">
        <v>6</v>
      </c>
      <c r="D32" s="21">
        <v>283</v>
      </c>
      <c r="E32" s="21">
        <v>328</v>
      </c>
      <c r="F32" s="28">
        <v>255</v>
      </c>
      <c r="G32" s="10">
        <v>289</v>
      </c>
      <c r="H32" s="10">
        <v>322</v>
      </c>
      <c r="I32" s="10">
        <v>315</v>
      </c>
      <c r="J32" s="10">
        <v>302</v>
      </c>
      <c r="K32" s="10">
        <v>183</v>
      </c>
      <c r="L32" s="10">
        <v>188</v>
      </c>
      <c r="M32" s="10">
        <v>126</v>
      </c>
      <c r="N32" s="10">
        <v>128</v>
      </c>
      <c r="O32" s="10">
        <v>153</v>
      </c>
      <c r="P32" s="10">
        <v>189</v>
      </c>
      <c r="Q32" s="10">
        <v>208</v>
      </c>
      <c r="R32" s="10">
        <v>239</v>
      </c>
      <c r="S32" s="10">
        <v>255</v>
      </c>
      <c r="T32" s="40"/>
    </row>
    <row r="33" spans="1:20" ht="18.75" customHeight="1" thickBot="1">
      <c r="A33" s="94"/>
      <c r="B33" s="95"/>
      <c r="C33" s="6" t="s">
        <v>7</v>
      </c>
      <c r="D33" s="7">
        <f aca="true" t="shared" si="8" ref="D33:S33">SUM(D31:D32)</f>
        <v>887</v>
      </c>
      <c r="E33" s="7">
        <f t="shared" si="8"/>
        <v>1005</v>
      </c>
      <c r="F33" s="31">
        <f t="shared" si="8"/>
        <v>926</v>
      </c>
      <c r="G33" s="12">
        <f t="shared" si="8"/>
        <v>1055</v>
      </c>
      <c r="H33" s="12">
        <f t="shared" si="8"/>
        <v>1165</v>
      </c>
      <c r="I33" s="12">
        <f t="shared" si="8"/>
        <v>1193</v>
      </c>
      <c r="J33" s="12">
        <f t="shared" si="8"/>
        <v>1137</v>
      </c>
      <c r="K33" s="12">
        <f t="shared" si="8"/>
        <v>653</v>
      </c>
      <c r="L33" s="12">
        <f t="shared" si="8"/>
        <v>654</v>
      </c>
      <c r="M33" s="12">
        <f t="shared" si="8"/>
        <v>342</v>
      </c>
      <c r="N33" s="12">
        <f t="shared" si="8"/>
        <v>391</v>
      </c>
      <c r="O33" s="12">
        <f t="shared" si="8"/>
        <v>508</v>
      </c>
      <c r="P33" s="12">
        <f t="shared" si="8"/>
        <v>735</v>
      </c>
      <c r="Q33" s="12">
        <f t="shared" si="8"/>
        <v>831</v>
      </c>
      <c r="R33" s="12">
        <f t="shared" si="8"/>
        <v>927</v>
      </c>
      <c r="S33" s="12">
        <f t="shared" si="8"/>
        <v>981</v>
      </c>
      <c r="T33" s="48"/>
    </row>
    <row r="34" spans="1:20" ht="12.75">
      <c r="A34" s="71" t="s">
        <v>18</v>
      </c>
      <c r="B34" s="72"/>
      <c r="C34" s="3" t="s">
        <v>5</v>
      </c>
      <c r="D34" s="9">
        <v>6150</v>
      </c>
      <c r="E34" s="9">
        <v>6714</v>
      </c>
      <c r="F34" s="30">
        <v>6626</v>
      </c>
      <c r="G34" s="53">
        <v>7227</v>
      </c>
      <c r="H34" s="53">
        <v>7695</v>
      </c>
      <c r="I34" s="53">
        <v>7878</v>
      </c>
      <c r="J34" s="53">
        <v>7704</v>
      </c>
      <c r="K34" s="53">
        <v>7325</v>
      </c>
      <c r="L34" s="53">
        <v>6856</v>
      </c>
      <c r="M34" s="53">
        <v>6576</v>
      </c>
      <c r="N34" s="53">
        <v>6544</v>
      </c>
      <c r="O34" s="53">
        <v>6657</v>
      </c>
      <c r="P34" s="53">
        <v>6933</v>
      </c>
      <c r="Q34" s="53">
        <v>6947</v>
      </c>
      <c r="R34" s="53">
        <v>7173</v>
      </c>
      <c r="S34" s="53">
        <v>7425</v>
      </c>
      <c r="T34" s="39"/>
    </row>
    <row r="35" spans="1:20" ht="12.75">
      <c r="A35" s="67"/>
      <c r="B35" s="68"/>
      <c r="C35" s="4" t="s">
        <v>6</v>
      </c>
      <c r="D35" s="21">
        <v>0</v>
      </c>
      <c r="E35" s="21">
        <v>0</v>
      </c>
      <c r="F35" s="28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40"/>
    </row>
    <row r="36" spans="1:20" ht="13.5" thickBot="1">
      <c r="A36" s="69"/>
      <c r="B36" s="70"/>
      <c r="C36" s="6" t="s">
        <v>7</v>
      </c>
      <c r="D36" s="7">
        <f aca="true" t="shared" si="9" ref="D36:S36">SUM(D34:D35)</f>
        <v>6150</v>
      </c>
      <c r="E36" s="7">
        <f t="shared" si="9"/>
        <v>6714</v>
      </c>
      <c r="F36" s="31">
        <f t="shared" si="9"/>
        <v>6626</v>
      </c>
      <c r="G36" s="12">
        <f t="shared" si="9"/>
        <v>7227</v>
      </c>
      <c r="H36" s="12">
        <f t="shared" si="9"/>
        <v>7695</v>
      </c>
      <c r="I36" s="12">
        <f t="shared" si="9"/>
        <v>7878</v>
      </c>
      <c r="J36" s="12">
        <f t="shared" si="9"/>
        <v>7704</v>
      </c>
      <c r="K36" s="12">
        <f t="shared" si="9"/>
        <v>7325</v>
      </c>
      <c r="L36" s="12">
        <f t="shared" si="9"/>
        <v>6856</v>
      </c>
      <c r="M36" s="12">
        <f t="shared" si="9"/>
        <v>6576</v>
      </c>
      <c r="N36" s="12">
        <f t="shared" si="9"/>
        <v>6544</v>
      </c>
      <c r="O36" s="12">
        <f t="shared" si="9"/>
        <v>6657</v>
      </c>
      <c r="P36" s="12">
        <f t="shared" si="9"/>
        <v>6933</v>
      </c>
      <c r="Q36" s="12">
        <f t="shared" si="9"/>
        <v>6947</v>
      </c>
      <c r="R36" s="12">
        <f t="shared" si="9"/>
        <v>7173</v>
      </c>
      <c r="S36" s="12">
        <f t="shared" si="9"/>
        <v>7425</v>
      </c>
      <c r="T36" s="48"/>
    </row>
    <row r="37" spans="1:20" ht="12.75">
      <c r="A37" s="71" t="s">
        <v>19</v>
      </c>
      <c r="B37" s="72"/>
      <c r="C37" s="3" t="s">
        <v>5</v>
      </c>
      <c r="D37" s="9">
        <v>16</v>
      </c>
      <c r="E37" s="9">
        <v>37</v>
      </c>
      <c r="F37" s="30">
        <v>10</v>
      </c>
      <c r="G37" s="53">
        <v>7</v>
      </c>
      <c r="H37" s="53">
        <v>55</v>
      </c>
      <c r="I37" s="53">
        <v>104</v>
      </c>
      <c r="J37" s="53">
        <v>170</v>
      </c>
      <c r="K37" s="53">
        <v>360</v>
      </c>
      <c r="L37" s="53">
        <v>169</v>
      </c>
      <c r="M37" s="53">
        <v>78</v>
      </c>
      <c r="N37" s="53">
        <v>104</v>
      </c>
      <c r="O37" s="53">
        <v>54</v>
      </c>
      <c r="P37" s="53">
        <v>68</v>
      </c>
      <c r="Q37" s="53">
        <v>70</v>
      </c>
      <c r="R37" s="53">
        <v>67</v>
      </c>
      <c r="S37" s="53">
        <v>19</v>
      </c>
      <c r="T37" s="46">
        <f>SUM(H37:S37)</f>
        <v>1318</v>
      </c>
    </row>
    <row r="38" spans="1:20" ht="12.75">
      <c r="A38" s="67"/>
      <c r="B38" s="68"/>
      <c r="C38" s="4" t="s">
        <v>6</v>
      </c>
      <c r="D38" s="11">
        <v>47</v>
      </c>
      <c r="E38" s="11">
        <v>74</v>
      </c>
      <c r="F38" s="28">
        <v>36</v>
      </c>
      <c r="G38" s="54">
        <v>21</v>
      </c>
      <c r="H38" s="54">
        <v>111</v>
      </c>
      <c r="I38" s="54">
        <v>145</v>
      </c>
      <c r="J38" s="54">
        <v>162</v>
      </c>
      <c r="K38" s="54">
        <v>84</v>
      </c>
      <c r="L38" s="54">
        <v>145</v>
      </c>
      <c r="M38" s="54">
        <v>99</v>
      </c>
      <c r="N38" s="54">
        <v>104</v>
      </c>
      <c r="O38" s="54">
        <v>142</v>
      </c>
      <c r="P38" s="54">
        <v>67</v>
      </c>
      <c r="Q38" s="54">
        <v>50</v>
      </c>
      <c r="R38" s="54">
        <v>41</v>
      </c>
      <c r="S38" s="54">
        <v>56</v>
      </c>
      <c r="T38" s="44">
        <f>SUM(H38:S38)</f>
        <v>1206</v>
      </c>
    </row>
    <row r="39" spans="1:20" ht="13.5" thickBot="1">
      <c r="A39" s="69"/>
      <c r="B39" s="70"/>
      <c r="C39" s="6" t="s">
        <v>7</v>
      </c>
      <c r="D39" s="7">
        <f aca="true" t="shared" si="10" ref="D39:T39">SUM(D37:D38)</f>
        <v>63</v>
      </c>
      <c r="E39" s="7">
        <f t="shared" si="10"/>
        <v>111</v>
      </c>
      <c r="F39" s="31">
        <f t="shared" si="10"/>
        <v>46</v>
      </c>
      <c r="G39" s="12">
        <f t="shared" si="10"/>
        <v>28</v>
      </c>
      <c r="H39" s="12">
        <f t="shared" si="10"/>
        <v>166</v>
      </c>
      <c r="I39" s="12">
        <f t="shared" si="10"/>
        <v>249</v>
      </c>
      <c r="J39" s="12">
        <f t="shared" si="10"/>
        <v>332</v>
      </c>
      <c r="K39" s="12">
        <f t="shared" si="10"/>
        <v>444</v>
      </c>
      <c r="L39" s="12">
        <f t="shared" si="10"/>
        <v>314</v>
      </c>
      <c r="M39" s="12">
        <f t="shared" si="10"/>
        <v>177</v>
      </c>
      <c r="N39" s="12">
        <f t="shared" si="10"/>
        <v>208</v>
      </c>
      <c r="O39" s="12">
        <f t="shared" si="10"/>
        <v>196</v>
      </c>
      <c r="P39" s="12">
        <f t="shared" si="10"/>
        <v>135</v>
      </c>
      <c r="Q39" s="12">
        <f t="shared" si="10"/>
        <v>120</v>
      </c>
      <c r="R39" s="12">
        <f t="shared" si="10"/>
        <v>108</v>
      </c>
      <c r="S39" s="12">
        <f t="shared" si="10"/>
        <v>75</v>
      </c>
      <c r="T39" s="45">
        <f t="shared" si="10"/>
        <v>2524</v>
      </c>
    </row>
    <row r="40" spans="1:20" ht="12.75">
      <c r="A40" s="84" t="s">
        <v>20</v>
      </c>
      <c r="B40" s="85"/>
      <c r="C40" s="3" t="s">
        <v>5</v>
      </c>
      <c r="D40" s="9">
        <v>10</v>
      </c>
      <c r="E40" s="9">
        <v>15</v>
      </c>
      <c r="F40" s="37">
        <v>3</v>
      </c>
      <c r="G40" s="8">
        <v>2</v>
      </c>
      <c r="H40" s="8">
        <v>47</v>
      </c>
      <c r="I40" s="8">
        <v>97</v>
      </c>
      <c r="J40" s="8">
        <v>163</v>
      </c>
      <c r="K40" s="8">
        <v>118</v>
      </c>
      <c r="L40" s="8">
        <v>157</v>
      </c>
      <c r="M40" s="8">
        <v>37</v>
      </c>
      <c r="N40" s="8">
        <v>45</v>
      </c>
      <c r="O40" s="8">
        <v>26</v>
      </c>
      <c r="P40" s="8">
        <v>17</v>
      </c>
      <c r="Q40" s="8">
        <v>20</v>
      </c>
      <c r="R40" s="8">
        <v>44</v>
      </c>
      <c r="S40" s="8">
        <v>44</v>
      </c>
      <c r="T40" s="49">
        <f>SUM(H40:S40)</f>
        <v>815</v>
      </c>
    </row>
    <row r="41" spans="1:20" ht="12.75">
      <c r="A41" s="86"/>
      <c r="B41" s="87"/>
      <c r="C41" s="4" t="s">
        <v>6</v>
      </c>
      <c r="D41" s="11">
        <v>28</v>
      </c>
      <c r="E41" s="11">
        <v>15</v>
      </c>
      <c r="F41" s="28">
        <v>4</v>
      </c>
      <c r="G41" s="54">
        <v>0</v>
      </c>
      <c r="H41" s="54">
        <v>69</v>
      </c>
      <c r="I41" s="54">
        <v>104</v>
      </c>
      <c r="J41" s="54">
        <v>102</v>
      </c>
      <c r="K41" s="54">
        <v>57</v>
      </c>
      <c r="L41" s="54">
        <v>79</v>
      </c>
      <c r="M41" s="54">
        <v>28</v>
      </c>
      <c r="N41" s="54">
        <v>30</v>
      </c>
      <c r="O41" s="54">
        <v>24</v>
      </c>
      <c r="P41" s="54">
        <v>18</v>
      </c>
      <c r="Q41" s="54">
        <v>7</v>
      </c>
      <c r="R41" s="54">
        <v>2</v>
      </c>
      <c r="S41" s="54">
        <v>2</v>
      </c>
      <c r="T41" s="44">
        <f>SUM(H41:S41)</f>
        <v>522</v>
      </c>
    </row>
    <row r="42" spans="1:20" ht="13.5" thickBot="1">
      <c r="A42" s="88"/>
      <c r="B42" s="89"/>
      <c r="C42" s="6" t="s">
        <v>7</v>
      </c>
      <c r="D42" s="7">
        <f aca="true" t="shared" si="11" ref="D42:T42">SUM(D40:D41)</f>
        <v>38</v>
      </c>
      <c r="E42" s="7">
        <f t="shared" si="11"/>
        <v>30</v>
      </c>
      <c r="F42" s="31">
        <f t="shared" si="11"/>
        <v>7</v>
      </c>
      <c r="G42" s="58">
        <f t="shared" si="11"/>
        <v>2</v>
      </c>
      <c r="H42" s="58">
        <f t="shared" si="11"/>
        <v>116</v>
      </c>
      <c r="I42" s="58">
        <f t="shared" si="11"/>
        <v>201</v>
      </c>
      <c r="J42" s="58">
        <f t="shared" si="11"/>
        <v>265</v>
      </c>
      <c r="K42" s="58">
        <f t="shared" si="11"/>
        <v>175</v>
      </c>
      <c r="L42" s="58">
        <f t="shared" si="11"/>
        <v>236</v>
      </c>
      <c r="M42" s="58">
        <f t="shared" si="11"/>
        <v>65</v>
      </c>
      <c r="N42" s="58">
        <f t="shared" si="11"/>
        <v>75</v>
      </c>
      <c r="O42" s="58">
        <f t="shared" si="11"/>
        <v>50</v>
      </c>
      <c r="P42" s="58">
        <f t="shared" si="11"/>
        <v>35</v>
      </c>
      <c r="Q42" s="58">
        <f t="shared" si="11"/>
        <v>27</v>
      </c>
      <c r="R42" s="58">
        <f t="shared" si="11"/>
        <v>46</v>
      </c>
      <c r="S42" s="64">
        <f>SUM(S40:S41)</f>
        <v>46</v>
      </c>
      <c r="T42" s="38">
        <f t="shared" si="11"/>
        <v>1337</v>
      </c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 t="s">
        <v>33</v>
      </c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/>
      <c r="E45" s="24"/>
      <c r="F45" s="24"/>
    </row>
  </sheetData>
  <mergeCells count="16">
    <mergeCell ref="A37:B39"/>
    <mergeCell ref="A40:B42"/>
    <mergeCell ref="A25:B27"/>
    <mergeCell ref="A28:B30"/>
    <mergeCell ref="A31:B33"/>
    <mergeCell ref="A34:B36"/>
    <mergeCell ref="A10:B12"/>
    <mergeCell ref="A13:B15"/>
    <mergeCell ref="A16:B18"/>
    <mergeCell ref="A19:A24"/>
    <mergeCell ref="B19:B21"/>
    <mergeCell ref="B22:B24"/>
    <mergeCell ref="A3:C3"/>
    <mergeCell ref="A4:B6"/>
    <mergeCell ref="A7:B9"/>
    <mergeCell ref="A1:T1"/>
  </mergeCells>
  <printOptions horizontalCentered="1"/>
  <pageMargins left="0" right="0" top="0.2755905511811024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Fujitsu-Siemens</cp:lastModifiedBy>
  <cp:lastPrinted>2013-09-03T06:06:11Z</cp:lastPrinted>
  <dcterms:created xsi:type="dcterms:W3CDTF">1997-02-26T13:46:56Z</dcterms:created>
  <dcterms:modified xsi:type="dcterms:W3CDTF">2014-02-10T11:48:43Z</dcterms:modified>
  <cp:category/>
  <cp:version/>
  <cp:contentType/>
  <cp:contentStatus/>
</cp:coreProperties>
</file>